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460" windowWidth="23760" windowHeight="14280" firstSheet="3" activeTab="3"/>
  </bookViews>
  <sheets>
    <sheet name="Hoja2" sheetId="1" state="hidden" r:id="rId1"/>
    <sheet name="Hoja3" sheetId="2" state="hidden" r:id="rId2"/>
    <sheet name="Hoja4" sheetId="3" state="hidden" r:id="rId3"/>
    <sheet name="Balance" sheetId="4" r:id="rId4"/>
    <sheet name="110201" sheetId="5" state="hidden" r:id="rId5"/>
    <sheet name="110606" sheetId="6" state="hidden" r:id="rId6"/>
    <sheet name="DAP1" sheetId="7" state="hidden" r:id="rId7"/>
    <sheet name="110602" sheetId="8" state="hidden" r:id="rId8"/>
    <sheet name="110701" sheetId="9" state="hidden" r:id="rId9"/>
    <sheet name="110702" sheetId="10" state="hidden" r:id="rId10"/>
    <sheet name="110706" sheetId="11" state="hidden" r:id="rId11"/>
    <sheet name="110901" sheetId="12" state="hidden" r:id="rId12"/>
    <sheet name="110705" sheetId="13" state="hidden" r:id="rId13"/>
    <sheet name="130302" sheetId="14" state="hidden" r:id="rId14"/>
    <sheet name="210303" sheetId="15" state="hidden" r:id="rId15"/>
    <sheet name="210311" sheetId="16" state="hidden" r:id="rId16"/>
    <sheet name="210504" sheetId="17" state="hidden" r:id="rId17"/>
    <sheet name="210505" sheetId="18" state="hidden" r:id="rId18"/>
    <sheet name="215014" sheetId="19" state="hidden" r:id="rId19"/>
    <sheet name="220301" sheetId="20" state="hidden" r:id="rId20"/>
    <sheet name="Hoja1" sheetId="21" state="hidden" r:id="rId21"/>
  </sheets>
  <definedNames>
    <definedName name="_xlnm.Print_Area" localSheetId="17">'210505'!$A$1:$H$36</definedName>
    <definedName name="_xlnm.Print_Area" localSheetId="3">'Balance'!$B$1:$K$104</definedName>
  </definedNames>
  <calcPr fullCalcOnLoad="1"/>
  <pivotCaches>
    <pivotCache cacheId="3" r:id="rId22"/>
  </pivotCaches>
</workbook>
</file>

<file path=xl/comments5.xml><?xml version="1.0" encoding="utf-8"?>
<comments xmlns="http://schemas.openxmlformats.org/spreadsheetml/2006/main">
  <authors>
    <author/>
  </authors>
  <commentList>
    <comment ref="E66" authorId="0">
      <text>
        <r>
          <rPr>
            <sz val="10"/>
            <rFont val="Arial"/>
            <family val="0"/>
          </rPr>
          <t xml:space="preserve">Ingrese valor
</t>
        </r>
      </text>
    </comment>
  </commentList>
</comments>
</file>

<file path=xl/sharedStrings.xml><?xml version="1.0" encoding="utf-8"?>
<sst xmlns="http://schemas.openxmlformats.org/spreadsheetml/2006/main" count="1099" uniqueCount="308">
  <si>
    <t>ANALISIS CONTABLE</t>
  </si>
  <si>
    <t>MES              :</t>
  </si>
  <si>
    <t>Nº CUENTA   :</t>
  </si>
  <si>
    <t>NOMBRE       :</t>
  </si>
  <si>
    <t>DETALLE DE CUENTA</t>
  </si>
  <si>
    <t>LN</t>
  </si>
  <si>
    <t>FECHA</t>
  </si>
  <si>
    <t>Nº DOC</t>
  </si>
  <si>
    <t>DESCRIPCIÓN</t>
  </si>
  <si>
    <t>DEBE</t>
  </si>
  <si>
    <t>HABER</t>
  </si>
  <si>
    <t>COMENTARIO</t>
  </si>
  <si>
    <t>SUMAS</t>
  </si>
  <si>
    <t>SALDO IGUAL AL BALANCE</t>
  </si>
  <si>
    <t>CONFECCIONADO</t>
  </si>
  <si>
    <t>AUTORIZADO</t>
  </si>
  <si>
    <t>REVISADO</t>
  </si>
  <si>
    <t>A/1</t>
  </si>
  <si>
    <t>INDICE</t>
  </si>
  <si>
    <t>Saldo cta cte</t>
  </si>
  <si>
    <t xml:space="preserve">Ctas por Cobrar Emp. Relacionada
</t>
  </si>
  <si>
    <t>Marzo 2018</t>
  </si>
  <si>
    <t>Compras  por distribuir</t>
  </si>
  <si>
    <t>P.P.M.</t>
  </si>
  <si>
    <t>Proveedores Nacionales</t>
  </si>
  <si>
    <t>Capital Pagado</t>
  </si>
  <si>
    <t>Revalorización Capital Propio</t>
  </si>
  <si>
    <t>Cta. Cte Inversiones Prisma</t>
  </si>
  <si>
    <t>IVA  Crédito Fiscal</t>
  </si>
  <si>
    <t>Nº cheque</t>
  </si>
  <si>
    <t>Fecha</t>
  </si>
  <si>
    <t>Glosa</t>
  </si>
  <si>
    <t>Monto Pesos</t>
  </si>
  <si>
    <t>CARGOS EMPRESA NO CONSIDERADOS POR EL BANCO ( DEP. EMPRESA )</t>
  </si>
  <si>
    <t>TOTAL ABONOS EMPRESA</t>
  </si>
  <si>
    <t>ABONOS EMPRESA NO CONSIDERADOS POR BANCO  ( CHEQUES GIRADOS Y NO COBRADOS )</t>
  </si>
  <si>
    <t>Comp.</t>
  </si>
  <si>
    <t>Nº Cheque</t>
  </si>
  <si>
    <t>Monto</t>
  </si>
  <si>
    <t>TOTAL CHEQUES</t>
  </si>
  <si>
    <t>CARGOS DEL BANCO NO CONSIDERADOS POR LA EMPRESA  ( CHEQUES BANCO )</t>
  </si>
  <si>
    <t>TOTAL CARGOS BANCO</t>
  </si>
  <si>
    <t>ABONOS BANCO NO CONSIDERADOS POR LA EMPRESA ( DEP. BANCO )</t>
  </si>
  <si>
    <t>CUADRATURA DE SALDOS</t>
  </si>
  <si>
    <t>SALDO FINAL LIBRO ITAU</t>
  </si>
  <si>
    <t>RUT</t>
  </si>
  <si>
    <t>Dirección</t>
  </si>
  <si>
    <t>Carmencita 25 Of. 61 – Las Condes</t>
  </si>
  <si>
    <t>Giro</t>
  </si>
  <si>
    <t>PRE BALANCE GENERAL TRIBUTARIO</t>
  </si>
  <si>
    <t>NR Cta</t>
  </si>
  <si>
    <t>Nombre Cuenta</t>
  </si>
  <si>
    <t>SALDOS</t>
  </si>
  <si>
    <t>BALANCE</t>
  </si>
  <si>
    <t>RESULTADO</t>
  </si>
  <si>
    <t>debito</t>
  </si>
  <si>
    <t>credito</t>
  </si>
  <si>
    <t>deudor</t>
  </si>
  <si>
    <t>acreedor</t>
  </si>
  <si>
    <t>activo</t>
  </si>
  <si>
    <t>pasivo</t>
  </si>
  <si>
    <t>perdidas</t>
  </si>
  <si>
    <t>ganancias</t>
  </si>
  <si>
    <t>Servicio Asesoría Financieras y Técnicas</t>
  </si>
  <si>
    <t>Comisiones</t>
  </si>
  <si>
    <t>Teléfono y Fax</t>
  </si>
  <si>
    <t>Gastos Generales</t>
  </si>
  <si>
    <t>Sub Totales</t>
  </si>
  <si>
    <t>Resultado Ejercicio</t>
  </si>
  <si>
    <t>Totales iguales</t>
  </si>
  <si>
    <t>JUNIO 2018</t>
  </si>
  <si>
    <t>Anticipos a Proveedores</t>
  </si>
  <si>
    <t>SALDO SEGÚN CARTOLA BANCO AL 31-08-2017</t>
  </si>
  <si>
    <t>SALDO SEGÚN CONCILICION BANCARIA AL 31-08-2017</t>
  </si>
  <si>
    <t>Fundación Avanzar</t>
  </si>
  <si>
    <t>Nombre:</t>
  </si>
  <si>
    <t>65088534-1</t>
  </si>
  <si>
    <t>Fondo Fijo Administración</t>
  </si>
  <si>
    <t>Fondo por Rendir</t>
  </si>
  <si>
    <t>Banco2 Corpbanca 210797636</t>
  </si>
  <si>
    <t>Deudores por Venta</t>
  </si>
  <si>
    <t>Prestamos al Personal</t>
  </si>
  <si>
    <t>Hardware y Software</t>
  </si>
  <si>
    <t>Otros Equipos y Sofware</t>
  </si>
  <si>
    <t>Depr.  Acum. Equipos</t>
  </si>
  <si>
    <t>Cuentas  por Pagar</t>
  </si>
  <si>
    <t>Cta. Por Pagar Max Weinstein</t>
  </si>
  <si>
    <t>Remuneraciones por Pagar</t>
  </si>
  <si>
    <t>Impto Unico 2da Categoría</t>
  </si>
  <si>
    <t>Iva por Pagar</t>
  </si>
  <si>
    <t>INP por Pagar</t>
  </si>
  <si>
    <t>AFP por Pagar</t>
  </si>
  <si>
    <t>Isapre por Pagar</t>
  </si>
  <si>
    <t>IST Por Pagar</t>
  </si>
  <si>
    <t>Servicios Capacitación</t>
  </si>
  <si>
    <t>Ventas por  Distribuir</t>
  </si>
  <si>
    <t>Remuneraciones</t>
  </si>
  <si>
    <t>Seguro Complementario Salud</t>
  </si>
  <si>
    <t>Movilización</t>
  </si>
  <si>
    <t>Arriendos</t>
  </si>
  <si>
    <t>Corrección Monetaria</t>
  </si>
  <si>
    <t>Apertura del año 2018</t>
  </si>
  <si>
    <t>Centraliza remuneración enero</t>
  </si>
  <si>
    <t>Centraliza remuneración febrero</t>
  </si>
  <si>
    <t>Centraliza remuneración marzo</t>
  </si>
  <si>
    <t>Centraliza remuneración abril</t>
  </si>
  <si>
    <t>Centraliza remuneración Mayo</t>
  </si>
  <si>
    <t>Centraliza remuneración Junio</t>
  </si>
  <si>
    <t>CENTRALIZA REMUNERACIONES JULIO 2018</t>
  </si>
  <si>
    <t>CENTRALIZA REMUNERACIONES AGOSTO 2018</t>
  </si>
  <si>
    <t>CENTRALIZA REMUNERACIONES SEPTIEMBRE 2018</t>
  </si>
  <si>
    <t>OTRAS DONACIONES</t>
  </si>
  <si>
    <t>CENTRALIZA REMUNERACIONES NOVIEMBRE 2018</t>
  </si>
  <si>
    <t>Talleres Prelaborales</t>
  </si>
  <si>
    <t>Diferencia Provision mal calculada 2017</t>
  </si>
  <si>
    <t>CENTRALIZA REMUNERACIONES DICIEMBRE 2018</t>
  </si>
  <si>
    <t>Ctas por Pagar Emp.Relacionada</t>
  </si>
  <si>
    <t xml:space="preserve">Donación Zañartu Ingenieria </t>
  </si>
  <si>
    <t>Cheque en cartera</t>
  </si>
  <si>
    <t>Ajustar</t>
  </si>
  <si>
    <t>Ajuste mensual</t>
  </si>
  <si>
    <t>Donación Liberty Cia de Seguros S.A.</t>
  </si>
  <si>
    <t>Donación Prosud S.A.</t>
  </si>
  <si>
    <t>Depósito a Plazo en $</t>
  </si>
  <si>
    <t>Utilidad  Acumulada</t>
  </si>
  <si>
    <t>Multas</t>
  </si>
  <si>
    <t>codigo</t>
  </si>
  <si>
    <t>nombre</t>
  </si>
  <si>
    <t>Anticipo Clientes</t>
  </si>
  <si>
    <t>Provisiones</t>
  </si>
  <si>
    <t>Intereses  Ganados</t>
  </si>
  <si>
    <t>Servicios Terceros</t>
  </si>
  <si>
    <t>Datos</t>
  </si>
  <si>
    <t>N° Deposito</t>
  </si>
  <si>
    <t>Fecha de vencimiento</t>
  </si>
  <si>
    <t>Suma de Monto invertido</t>
  </si>
  <si>
    <t>Suma de Interés al vencimiento</t>
  </si>
  <si>
    <t>Suma de Monto vencimiento</t>
  </si>
  <si>
    <t>8521679</t>
  </si>
  <si>
    <t>Total 8521679</t>
  </si>
  <si>
    <t>8521680</t>
  </si>
  <si>
    <t>Total 8521680</t>
  </si>
  <si>
    <t>8521681</t>
  </si>
  <si>
    <t>Total 8521681</t>
  </si>
  <si>
    <t>8589522</t>
  </si>
  <si>
    <t>Total 8589522</t>
  </si>
  <si>
    <t>8672762</t>
  </si>
  <si>
    <t>Total 8672762</t>
  </si>
  <si>
    <t>Total general</t>
  </si>
  <si>
    <t>DONACIONES: SOCIO AMIGO PAC (Itau)</t>
  </si>
  <si>
    <t>DONACIONES : SOCIO AMIGO PAT (Transbank)</t>
  </si>
  <si>
    <t>Garantía de arriendos</t>
  </si>
  <si>
    <t>Muebles</t>
  </si>
  <si>
    <t>8828563</t>
  </si>
  <si>
    <t>Total 8828563</t>
  </si>
  <si>
    <t>Documentos por Cobrar Largo Plazo</t>
  </si>
  <si>
    <t>Rendiciones por pagar</t>
  </si>
  <si>
    <t>Gastos Comunes</t>
  </si>
  <si>
    <t>Cuenta por Cobrar GIGI</t>
  </si>
  <si>
    <t>Cuenta por pagar Saratoga II</t>
  </si>
  <si>
    <t>Provisión Impto. Unico Art. 21</t>
  </si>
  <si>
    <t>Iva Crédito Fiscal</t>
  </si>
  <si>
    <t>Retención 2da Categoría</t>
  </si>
  <si>
    <t>Pérdida del Ejercicio</t>
  </si>
  <si>
    <t>Intereses financieros</t>
  </si>
  <si>
    <t>Deudores Incobrables</t>
  </si>
  <si>
    <t>Honorarios por Pagar</t>
  </si>
  <si>
    <t>Honorarios</t>
  </si>
  <si>
    <t>Articulos de Escritorios</t>
  </si>
  <si>
    <t>Articulos de Aseo y Casino.</t>
  </si>
  <si>
    <t>Provisión de Ingresos</t>
  </si>
  <si>
    <t>Instalaciones</t>
  </si>
  <si>
    <t>Depr.  Acum. Hardware y Software</t>
  </si>
  <si>
    <t>Depr.  Acum. Muebles</t>
  </si>
  <si>
    <t>Depr. Acum. Instalaciones</t>
  </si>
  <si>
    <t>Depreciación  Hardware y Software</t>
  </si>
  <si>
    <t>Depreciación Equipos</t>
  </si>
  <si>
    <t>Depreciación Muebles</t>
  </si>
  <si>
    <t>Depreciación Instalaciones</t>
  </si>
  <si>
    <t>Cuentas por Pagar</t>
  </si>
  <si>
    <t>Gastos Bancarios</t>
  </si>
  <si>
    <t>Insumos Computacionales</t>
  </si>
  <si>
    <t>Electricidad</t>
  </si>
  <si>
    <t>Aporte Ley 21227</t>
  </si>
  <si>
    <t>Iva Debito Fiscal</t>
  </si>
  <si>
    <t>Capacitaciones</t>
  </si>
  <si>
    <t>Gastos Publicidad y Marketing</t>
  </si>
  <si>
    <t>sumadebito</t>
  </si>
  <si>
    <t>sumacredito</t>
  </si>
  <si>
    <t>sumadeudor</t>
  </si>
  <si>
    <t>sumaacreedor</t>
  </si>
  <si>
    <t>sumaactivo</t>
  </si>
  <si>
    <t>sumapasivo</t>
  </si>
  <si>
    <t>sumaperdidas</t>
  </si>
  <si>
    <t>sumaganancias</t>
  </si>
  <si>
    <t>activo_utilidadperdida</t>
  </si>
  <si>
    <t>pasivo_utilidadperdida</t>
  </si>
  <si>
    <t>perdidas_utilidadperdida</t>
  </si>
  <si>
    <t>ganancias_utilidadperdida</t>
  </si>
  <si>
    <t>activo_sumasiguales</t>
  </si>
  <si>
    <t>pasivo_sumasiguales</t>
  </si>
  <si>
    <t>perdidas_sumasiguales</t>
  </si>
  <si>
    <t>ganancias_sumasiguales</t>
  </si>
  <si>
    <t>na</t>
  </si>
  <si>
    <t>110102</t>
  </si>
  <si>
    <t>110103</t>
  </si>
  <si>
    <t>110202</t>
  </si>
  <si>
    <t>110301</t>
  </si>
  <si>
    <t>110501</t>
  </si>
  <si>
    <t>110505</t>
  </si>
  <si>
    <t>110701</t>
  </si>
  <si>
    <t>110702</t>
  </si>
  <si>
    <t>110707</t>
  </si>
  <si>
    <t>110801</t>
  </si>
  <si>
    <t>110901</t>
  </si>
  <si>
    <t>110902</t>
  </si>
  <si>
    <t>111003</t>
  </si>
  <si>
    <t>120101</t>
  </si>
  <si>
    <t>120103</t>
  </si>
  <si>
    <t>120201</t>
  </si>
  <si>
    <t>120204</t>
  </si>
  <si>
    <t>120301</t>
  </si>
  <si>
    <t>120302</t>
  </si>
  <si>
    <t>120303</t>
  </si>
  <si>
    <t>120306</t>
  </si>
  <si>
    <t>130302</t>
  </si>
  <si>
    <t>210301</t>
  </si>
  <si>
    <t>210303</t>
  </si>
  <si>
    <t>210305</t>
  </si>
  <si>
    <t>210306</t>
  </si>
  <si>
    <t>210307</t>
  </si>
  <si>
    <t>210309</t>
  </si>
  <si>
    <t>210311</t>
  </si>
  <si>
    <t>210401</t>
  </si>
  <si>
    <t>210402</t>
  </si>
  <si>
    <t>210501</t>
  </si>
  <si>
    <t>210502</t>
  </si>
  <si>
    <t>210503</t>
  </si>
  <si>
    <t>210505</t>
  </si>
  <si>
    <t>210506</t>
  </si>
  <si>
    <t>210507</t>
  </si>
  <si>
    <t>210508</t>
  </si>
  <si>
    <t>210511</t>
  </si>
  <si>
    <t>210602</t>
  </si>
  <si>
    <t>210608</t>
  </si>
  <si>
    <t>230101</t>
  </si>
  <si>
    <t>230102</t>
  </si>
  <si>
    <t>230301</t>
  </si>
  <si>
    <t>230402</t>
  </si>
  <si>
    <t>310102</t>
  </si>
  <si>
    <t>310103</t>
  </si>
  <si>
    <t>310104</t>
  </si>
  <si>
    <t>310106</t>
  </si>
  <si>
    <t>310109</t>
  </si>
  <si>
    <t>310110</t>
  </si>
  <si>
    <t>320105</t>
  </si>
  <si>
    <t>420101</t>
  </si>
  <si>
    <t>420102</t>
  </si>
  <si>
    <t>420110</t>
  </si>
  <si>
    <t>420111</t>
  </si>
  <si>
    <t>420116</t>
  </si>
  <si>
    <t>420204</t>
  </si>
  <si>
    <t>420402</t>
  </si>
  <si>
    <t>420405</t>
  </si>
  <si>
    <t>420601</t>
  </si>
  <si>
    <t>420604</t>
  </si>
  <si>
    <t>420701</t>
  </si>
  <si>
    <t>420702</t>
  </si>
  <si>
    <t>420703</t>
  </si>
  <si>
    <t>420704</t>
  </si>
  <si>
    <t>420705</t>
  </si>
  <si>
    <t>420710</t>
  </si>
  <si>
    <t>420711</t>
  </si>
  <si>
    <t>420713</t>
  </si>
  <si>
    <t>420801</t>
  </si>
  <si>
    <t>420802</t>
  </si>
  <si>
    <t>420805</t>
  </si>
  <si>
    <t>420806</t>
  </si>
  <si>
    <t>430102</t>
  </si>
  <si>
    <t>430104</t>
  </si>
  <si>
    <t>430201</t>
  </si>
  <si>
    <t>430401</t>
  </si>
  <si>
    <t>420707</t>
  </si>
  <si>
    <t>Servicio Correo Privado</t>
  </si>
  <si>
    <t>110705</t>
  </si>
  <si>
    <t>Deudores Varios</t>
  </si>
  <si>
    <t>430402</t>
  </si>
  <si>
    <t>Diferencia Tipo Cambio</t>
  </si>
  <si>
    <t>430105</t>
  </si>
  <si>
    <t>Otros Egresos No Operacionales</t>
  </si>
  <si>
    <t>420706</t>
  </si>
  <si>
    <t>320106</t>
  </si>
  <si>
    <t>Otros Ingresos</t>
  </si>
  <si>
    <t>Telefonia - Internet</t>
  </si>
  <si>
    <t>420714</t>
  </si>
  <si>
    <t>Legales y Notariales</t>
  </si>
  <si>
    <t>Seguro Cesantía Empleador</t>
  </si>
  <si>
    <t>FUNDACION AVANZAR</t>
  </si>
  <si>
    <t xml:space="preserve">Fundación
</t>
  </si>
  <si>
    <t>210512</t>
  </si>
  <si>
    <t>Préstamo solidario 3% por Pagar</t>
  </si>
  <si>
    <t xml:space="preserve"> </t>
  </si>
  <si>
    <t>Cheques por Pagar</t>
  </si>
  <si>
    <t>Indemnización Años Servicios</t>
  </si>
  <si>
    <t>Vacaciones</t>
  </si>
  <si>
    <t>Otras Ventas y Servicios</t>
  </si>
  <si>
    <t>PERIODO 1º DE ENERO AL 31 DE DICIEMBRE 2021</t>
  </si>
  <si>
    <t>PPM por Pagar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</si>
</sst>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[Red]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_-* #,##0_-;\-* #,##0_-;_-* \-??_-;_-@_-"/>
    <numFmt numFmtId="170" formatCode="#,##0\ ;[Red]\-#,##0\ "/>
    <numFmt numFmtId="171" formatCode="dd/mm/yy"/>
    <numFmt numFmtId="172" formatCode="#,##0_ ;[Red]\-#,##0\ "/>
    <numFmt numFmtId="173" formatCode="_-* #,##0.00\ _€_-;\-* #,##0.00\ _€_-;_-* \-??\ _€_-;_-@_-"/>
    <numFmt numFmtId="174" formatCode="#,##0.0"/>
    <numFmt numFmtId="175" formatCode="_-* #,##0\ _p_t_a_-;\-* #,##0\ _p_t_a_-;_-* &quot;-&quot;??\ _p_t_a_-;_-@_-"/>
    <numFmt numFmtId="176" formatCode="d/m"/>
    <numFmt numFmtId="177" formatCode="dd/mm/yyyy"/>
    <numFmt numFmtId="178" formatCode="0.0%"/>
    <numFmt numFmtId="179" formatCode="d&quot; de &quot;mmm&quot; de &quot;yy"/>
    <numFmt numFmtId="180" formatCode="#,##0\ ;[Red]\(#,##0&quot;) &quot;"/>
    <numFmt numFmtId="181" formatCode="#,##0\ ;[Red]\(#,##0\)"/>
    <numFmt numFmtId="182" formatCode="_-* #,##0.00&quot; €&quot;_-;\-* #,##0.00&quot; €&quot;_-;_-* \-??&quot; €&quot;_-;_-@_-"/>
    <numFmt numFmtId="183" formatCode="_-* #,##0.00\ _€_-;\-* #,##0.00\ _€_-;_-* &quot;-&quot;??\ _€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\ &quot;€&quot;_-;\-* #,##0\ &quot;€&quot;_-;_-* &quot;-&quot;\ &quot;€&quot;_-;_-@_-"/>
    <numFmt numFmtId="187" formatCode="_-* #,##0.00_-;\-* #,##0.00_-;_-* &quot;-&quot;_-;_-@_-"/>
    <numFmt numFmtId="188" formatCode="&quot;$&quot;\ #,##0;[Red]&quot;$&quot;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mmm/yyyy"/>
    <numFmt numFmtId="199" formatCode="#,##0.00;[Red]&quot;- &quot;#,##0.00"/>
    <numFmt numFmtId="200" formatCode="[$-340A]dddd\,\ d\ &quot;de&quot;\ mmmm\ &quot;de&quot;\ yyyy"/>
    <numFmt numFmtId="201" formatCode="00,000.00"/>
    <numFmt numFmtId="202" formatCode="_-* #,##0_-;[Red]* \(#,##0\)_-;_-* \-_-;_-@_-"/>
    <numFmt numFmtId="203" formatCode="_-* #,##0.00000000_-;[Red]* \(#,##0.00000000\)_-;_-* \-_-;_-@_-"/>
    <numFmt numFmtId="204" formatCode="_-* #,##0.0000_-;[Red]* \(#,##0.0000\)_-;_-* \-_-;_-@_-"/>
    <numFmt numFmtId="205" formatCode="* #,##0\ ;[Red]* \(#,##0&quot;) &quot;;* &quot;- &quot;;@\ "/>
    <numFmt numFmtId="206" formatCode="yyyy\-mm\-dd;@"/>
    <numFmt numFmtId="207" formatCode="&quot;$&quot;\ #,##0"/>
    <numFmt numFmtId="208" formatCode="_-* #,##0.0_-;\-* #,##0.0_-;_-* &quot;-&quot;_-;_-@_-"/>
    <numFmt numFmtId="209" formatCode="_-* #,##0.000000000_-;[Red]* \(#,##0.000000000\)_-;_-* \-_-;_-@_-"/>
    <numFmt numFmtId="210" formatCode="_-* #,##0.0000000_-;[Red]* \(#,##0.0000000\)_-;_-* \-_-;_-@_-"/>
    <numFmt numFmtId="211" formatCode="_-* #,##0.000000_-;[Red]* \(#,##0.000000\)_-;_-* \-_-;_-@_-"/>
    <numFmt numFmtId="212" formatCode="_-* #,##0.00000_-;[Red]* \(#,##0.00000\)_-;_-* \-_-;_-@_-"/>
    <numFmt numFmtId="213" formatCode="_-* #,##0.000_-;[Red]* \(#,##0.000\)_-;_-* \-_-;_-@_-"/>
    <numFmt numFmtId="214" formatCode="_-* #,##0.00_-;[Red]* \(#,##0.00\)_-;_-* \-_-;_-@_-"/>
    <numFmt numFmtId="215" formatCode="_-* #,##0.0_-;[Red]* \(#,##0.0\)_-;_-* \-_-;_-@_-"/>
    <numFmt numFmtId="216" formatCode="_ * #,##0.0_ ;_ * \-#,##0.0_ ;_ * &quot;-&quot;_ ;_ @_ "/>
    <numFmt numFmtId="217" formatCode="_ * #,##0.00_ ;_ * \-#,##0.00_ ;_ * &quot;-&quot;_ ;_ @_ "/>
    <numFmt numFmtId="218" formatCode="0.00000"/>
    <numFmt numFmtId="219" formatCode="0.0000"/>
    <numFmt numFmtId="220" formatCode="0.000"/>
    <numFmt numFmtId="221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0"/>
      <name val="Century Gothic"/>
      <family val="2"/>
    </font>
    <font>
      <sz val="24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6"/>
      <name val="Arial Rounded MT Bold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9"/>
      <name val="Arial"/>
      <family val="2"/>
    </font>
    <font>
      <b/>
      <sz val="11"/>
      <name val="Century Gothic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Trebuchet MS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9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6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FFFFF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22222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492B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44B7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28" fillId="21" borderId="0" applyNumberFormat="0" applyBorder="0" applyProtection="0">
      <alignment/>
    </xf>
    <xf numFmtId="0" fontId="28" fillId="22" borderId="0" applyNumberFormat="0" applyBorder="0" applyAlignment="0" applyProtection="0"/>
    <xf numFmtId="0" fontId="56" fillId="20" borderId="0" applyNumberFormat="0" applyBorder="0" applyAlignment="0" applyProtection="0"/>
    <xf numFmtId="0" fontId="57" fillId="23" borderId="1" applyNumberFormat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58" fillId="24" borderId="2" applyNumberFormat="0" applyAlignment="0" applyProtection="0"/>
    <xf numFmtId="0" fontId="29" fillId="25" borderId="3" applyNumberFormat="0" applyProtection="0">
      <alignment/>
    </xf>
    <xf numFmtId="0" fontId="59" fillId="0" borderId="4" applyNumberFormat="0" applyFill="0" applyAlignment="0" applyProtection="0"/>
    <xf numFmtId="0" fontId="30" fillId="0" borderId="5" applyNumberFormat="0" applyFill="0" applyProtection="0">
      <alignment/>
    </xf>
    <xf numFmtId="0" fontId="36" fillId="0" borderId="0">
      <alignment/>
      <protection/>
    </xf>
    <xf numFmtId="173" fontId="0" fillId="0" borderId="0" applyFill="0" applyBorder="0" applyProtection="0">
      <alignment/>
    </xf>
    <xf numFmtId="168" fontId="17" fillId="0" borderId="0" applyFont="0" applyFill="0" applyBorder="0" applyAlignment="0" applyProtection="0"/>
    <xf numFmtId="182" fontId="0" fillId="0" borderId="0" applyFill="0" applyBorder="0" applyProtection="0">
      <alignment/>
    </xf>
    <xf numFmtId="0" fontId="60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1" fillId="32" borderId="1" applyNumberFormat="0" applyAlignment="0" applyProtection="0"/>
    <xf numFmtId="0" fontId="32" fillId="33" borderId="6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62" fillId="34" borderId="0">
      <alignment horizontal="center" vertical="center"/>
      <protection/>
    </xf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5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4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2" fontId="0" fillId="0" borderId="0" applyFill="0" applyBorder="0" applyProtection="0">
      <alignment/>
    </xf>
    <xf numFmtId="0" fontId="65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7" applyNumberFormat="0" applyFont="0" applyAlignment="0" applyProtection="0"/>
    <xf numFmtId="0" fontId="0" fillId="38" borderId="8" applyNumberFormat="0" applyProtection="0">
      <alignment/>
    </xf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68" fillId="0" borderId="0" applyNumberFormat="0" applyFill="0" applyBorder="0" applyAlignment="0" applyProtection="0"/>
    <xf numFmtId="0" fontId="69" fillId="39" borderId="0">
      <alignment vertical="center" indent="1"/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60" fillId="0" borderId="12" applyNumberFormat="0" applyFill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73" fillId="0" borderId="13" applyNumberFormat="0" applyFill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</cellStyleXfs>
  <cellXfs count="221">
    <xf numFmtId="0" fontId="0" fillId="0" borderId="0" xfId="0" applyAlignment="1">
      <alignment/>
    </xf>
    <xf numFmtId="0" fontId="4" fillId="0" borderId="0" xfId="143" applyFont="1">
      <alignment/>
      <protection/>
    </xf>
    <xf numFmtId="0" fontId="1" fillId="0" borderId="0" xfId="63">
      <alignment/>
      <protection/>
    </xf>
    <xf numFmtId="49" fontId="1" fillId="0" borderId="0" xfId="63" applyNumberFormat="1">
      <alignment/>
      <protection/>
    </xf>
    <xf numFmtId="169" fontId="1" fillId="0" borderId="0" xfId="69" applyNumberFormat="1" applyFont="1" applyFill="1" applyBorder="1" applyAlignment="1" applyProtection="1">
      <alignment/>
      <protection/>
    </xf>
    <xf numFmtId="0" fontId="5" fillId="0" borderId="0" xfId="143" applyFont="1" applyBorder="1" applyAlignment="1">
      <alignment horizontal="centerContinuous"/>
      <protection/>
    </xf>
    <xf numFmtId="0" fontId="6" fillId="0" borderId="0" xfId="143" applyFont="1">
      <alignment/>
      <protection/>
    </xf>
    <xf numFmtId="0" fontId="0" fillId="0" borderId="0" xfId="143">
      <alignment/>
      <protection/>
    </xf>
    <xf numFmtId="49" fontId="7" fillId="0" borderId="0" xfId="143" applyNumberFormat="1" applyFont="1" applyAlignment="1">
      <alignment horizontal="left"/>
      <protection/>
    </xf>
    <xf numFmtId="0" fontId="8" fillId="0" borderId="0" xfId="0" applyFont="1" applyAlignment="1">
      <alignment/>
    </xf>
    <xf numFmtId="49" fontId="0" fillId="0" borderId="0" xfId="143" applyNumberFormat="1">
      <alignment/>
      <protection/>
    </xf>
    <xf numFmtId="0" fontId="9" fillId="40" borderId="14" xfId="143" applyFont="1" applyFill="1" applyBorder="1" applyAlignment="1">
      <alignment horizontal="center"/>
      <protection/>
    </xf>
    <xf numFmtId="49" fontId="9" fillId="40" borderId="14" xfId="143" applyNumberFormat="1" applyFont="1" applyFill="1" applyBorder="1" applyAlignment="1">
      <alignment horizontal="center"/>
      <protection/>
    </xf>
    <xf numFmtId="0" fontId="10" fillId="0" borderId="14" xfId="143" applyFont="1" applyFill="1" applyBorder="1" applyAlignment="1">
      <alignment horizontal="center"/>
      <protection/>
    </xf>
    <xf numFmtId="0" fontId="10" fillId="0" borderId="14" xfId="155" applyFont="1" applyFill="1" applyBorder="1" applyAlignment="1">
      <alignment horizontal="center"/>
      <protection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11" fillId="0" borderId="14" xfId="0" applyNumberFormat="1" applyFont="1" applyBorder="1" applyAlignment="1">
      <alignment/>
    </xf>
    <xf numFmtId="0" fontId="12" fillId="0" borderId="0" xfId="63" applyFont="1">
      <alignment/>
      <protection/>
    </xf>
    <xf numFmtId="0" fontId="10" fillId="0" borderId="14" xfId="143" applyFont="1" applyBorder="1" applyAlignment="1">
      <alignment horizontal="center"/>
      <protection/>
    </xf>
    <xf numFmtId="0" fontId="10" fillId="0" borderId="14" xfId="143" applyFont="1" applyBorder="1">
      <alignment/>
      <protection/>
    </xf>
    <xf numFmtId="49" fontId="10" fillId="0" borderId="14" xfId="143" applyNumberFormat="1" applyFont="1" applyBorder="1">
      <alignment/>
      <protection/>
    </xf>
    <xf numFmtId="0" fontId="13" fillId="0" borderId="14" xfId="143" applyFont="1" applyBorder="1">
      <alignment/>
      <protection/>
    </xf>
    <xf numFmtId="3" fontId="13" fillId="0" borderId="14" xfId="143" applyNumberFormat="1" applyFont="1" applyBorder="1">
      <alignment/>
      <protection/>
    </xf>
    <xf numFmtId="3" fontId="1" fillId="0" borderId="0" xfId="63" applyNumberFormat="1">
      <alignment/>
      <protection/>
    </xf>
    <xf numFmtId="0" fontId="6" fillId="0" borderId="15" xfId="143" applyFont="1" applyBorder="1" applyAlignment="1">
      <alignment vertical="center"/>
      <protection/>
    </xf>
    <xf numFmtId="0" fontId="6" fillId="0" borderId="16" xfId="143" applyFont="1" applyBorder="1" applyAlignment="1">
      <alignment vertical="center"/>
      <protection/>
    </xf>
    <xf numFmtId="49" fontId="6" fillId="0" borderId="16" xfId="143" applyNumberFormat="1" applyFont="1" applyBorder="1" applyAlignment="1">
      <alignment vertical="center"/>
      <protection/>
    </xf>
    <xf numFmtId="0" fontId="4" fillId="0" borderId="16" xfId="143" applyFont="1" applyBorder="1" applyAlignment="1">
      <alignment vertical="center"/>
      <protection/>
    </xf>
    <xf numFmtId="3" fontId="4" fillId="0" borderId="17" xfId="143" applyNumberFormat="1" applyFont="1" applyBorder="1" applyAlignment="1">
      <alignment vertical="center"/>
      <protection/>
    </xf>
    <xf numFmtId="0" fontId="6" fillId="0" borderId="0" xfId="143" applyFont="1" applyAlignment="1">
      <alignment vertical="center"/>
      <protection/>
    </xf>
    <xf numFmtId="0" fontId="4" fillId="0" borderId="18" xfId="143" applyFont="1" applyBorder="1" applyAlignment="1">
      <alignment horizontal="centerContinuous"/>
      <protection/>
    </xf>
    <xf numFmtId="0" fontId="6" fillId="0" borderId="18" xfId="143" applyFont="1" applyBorder="1" applyAlignment="1">
      <alignment horizontal="centerContinuous"/>
      <protection/>
    </xf>
    <xf numFmtId="0" fontId="6" fillId="0" borderId="19" xfId="143" applyFont="1" applyBorder="1">
      <alignment/>
      <protection/>
    </xf>
    <xf numFmtId="0" fontId="6" fillId="0" borderId="0" xfId="143" applyFont="1" applyBorder="1">
      <alignment/>
      <protection/>
    </xf>
    <xf numFmtId="49" fontId="6" fillId="0" borderId="20" xfId="143" applyNumberFormat="1" applyFont="1" applyBorder="1">
      <alignment/>
      <protection/>
    </xf>
    <xf numFmtId="0" fontId="6" fillId="0" borderId="20" xfId="143" applyFont="1" applyBorder="1">
      <alignment/>
      <protection/>
    </xf>
    <xf numFmtId="0" fontId="6" fillId="0" borderId="21" xfId="143" applyFont="1" applyBorder="1">
      <alignment/>
      <protection/>
    </xf>
    <xf numFmtId="0" fontId="6" fillId="0" borderId="22" xfId="143" applyFont="1" applyBorder="1">
      <alignment/>
      <protection/>
    </xf>
    <xf numFmtId="49" fontId="6" fillId="0" borderId="23" xfId="143" applyNumberFormat="1" applyFont="1" applyBorder="1">
      <alignment/>
      <protection/>
    </xf>
    <xf numFmtId="0" fontId="6" fillId="0" borderId="23" xfId="143" applyFont="1" applyBorder="1">
      <alignment/>
      <protection/>
    </xf>
    <xf numFmtId="14" fontId="0" fillId="0" borderId="14" xfId="0" applyNumberFormat="1" applyFont="1" applyFill="1" applyBorder="1" applyAlignment="1">
      <alignment horizontal="center"/>
    </xf>
    <xf numFmtId="3" fontId="14" fillId="0" borderId="17" xfId="143" applyNumberFormat="1" applyFont="1" applyBorder="1" applyAlignment="1">
      <alignment vertical="center"/>
      <protection/>
    </xf>
    <xf numFmtId="0" fontId="11" fillId="0" borderId="0" xfId="143" applyFont="1">
      <alignment/>
      <protection/>
    </xf>
    <xf numFmtId="0" fontId="7" fillId="0" borderId="0" xfId="143" applyNumberFormat="1" applyFont="1" applyFill="1" applyAlignment="1">
      <alignment horizontal="left"/>
      <protection/>
    </xf>
    <xf numFmtId="0" fontId="0" fillId="0" borderId="0" xfId="143" applyAlignment="1">
      <alignment/>
      <protection/>
    </xf>
    <xf numFmtId="0" fontId="8" fillId="0" borderId="0" xfId="0" applyFont="1" applyAlignment="1">
      <alignment/>
    </xf>
    <xf numFmtId="3" fontId="10" fillId="0" borderId="14" xfId="143" applyNumberFormat="1" applyFont="1" applyBorder="1">
      <alignment/>
      <protection/>
    </xf>
    <xf numFmtId="14" fontId="0" fillId="0" borderId="14" xfId="0" applyNumberFormat="1" applyFont="1" applyBorder="1" applyAlignment="1">
      <alignment/>
    </xf>
    <xf numFmtId="41" fontId="1" fillId="0" borderId="0" xfId="71" applyFont="1" applyAlignment="1">
      <alignment/>
    </xf>
    <xf numFmtId="166" fontId="0" fillId="0" borderId="14" xfId="70" applyFont="1" applyBorder="1" applyAlignment="1">
      <alignment/>
    </xf>
    <xf numFmtId="0" fontId="54" fillId="0" borderId="0" xfId="146" applyAlignment="1">
      <alignment wrapText="1"/>
      <protection/>
    </xf>
    <xf numFmtId="179" fontId="18" fillId="0" borderId="0" xfId="62" applyNumberFormat="1" applyFont="1" applyFill="1" applyBorder="1" applyAlignment="1" applyProtection="1">
      <alignment horizontal="left"/>
      <protection/>
    </xf>
    <xf numFmtId="14" fontId="18" fillId="0" borderId="0" xfId="62" applyNumberFormat="1" applyFont="1" applyFill="1" applyBorder="1" applyAlignment="1" applyProtection="1">
      <alignment horizontal="center"/>
      <protection/>
    </xf>
    <xf numFmtId="0" fontId="18" fillId="0" borderId="0" xfId="62" applyFont="1" applyFill="1" applyBorder="1" applyAlignment="1" applyProtection="1">
      <alignment horizontal="left"/>
      <protection/>
    </xf>
    <xf numFmtId="180" fontId="18" fillId="0" borderId="0" xfId="62" applyNumberFormat="1" applyFont="1" applyFill="1" applyBorder="1" applyAlignment="1" applyProtection="1">
      <alignment/>
      <protection/>
    </xf>
    <xf numFmtId="38" fontId="10" fillId="0" borderId="0" xfId="0" applyNumberFormat="1" applyFont="1" applyAlignment="1">
      <alignment/>
    </xf>
    <xf numFmtId="180" fontId="18" fillId="0" borderId="24" xfId="62" applyNumberFormat="1" applyFont="1" applyFill="1" applyBorder="1" applyAlignment="1" applyProtection="1">
      <alignment/>
      <protection/>
    </xf>
    <xf numFmtId="38" fontId="10" fillId="0" borderId="25" xfId="0" applyNumberFormat="1" applyFont="1" applyBorder="1" applyAlignment="1">
      <alignment/>
    </xf>
    <xf numFmtId="170" fontId="19" fillId="0" borderId="0" xfId="62" applyNumberFormat="1" applyFont="1" applyFill="1" applyBorder="1" applyAlignment="1" applyProtection="1">
      <alignment horizontal="right"/>
      <protection/>
    </xf>
    <xf numFmtId="179" fontId="20" fillId="0" borderId="26" xfId="62" applyNumberFormat="1" applyFont="1" applyFill="1" applyBorder="1" applyAlignment="1" applyProtection="1">
      <alignment horizontal="center"/>
      <protection/>
    </xf>
    <xf numFmtId="14" fontId="20" fillId="0" borderId="27" xfId="62" applyNumberFormat="1" applyFont="1" applyFill="1" applyBorder="1" applyAlignment="1" applyProtection="1">
      <alignment horizontal="center"/>
      <protection/>
    </xf>
    <xf numFmtId="0" fontId="20" fillId="0" borderId="27" xfId="62" applyFont="1" applyFill="1" applyBorder="1" applyAlignment="1" applyProtection="1">
      <alignment horizontal="center"/>
      <protection/>
    </xf>
    <xf numFmtId="180" fontId="20" fillId="0" borderId="27" xfId="62" applyNumberFormat="1" applyFont="1" applyFill="1" applyBorder="1" applyAlignment="1" applyProtection="1">
      <alignment horizontal="center"/>
      <protection/>
    </xf>
    <xf numFmtId="170" fontId="20" fillId="0" borderId="28" xfId="62" applyNumberFormat="1" applyFont="1" applyFill="1" applyBorder="1" applyAlignment="1" applyProtection="1">
      <alignment horizontal="center"/>
      <protection/>
    </xf>
    <xf numFmtId="179" fontId="19" fillId="0" borderId="29" xfId="62" applyNumberFormat="1" applyFont="1" applyFill="1" applyBorder="1" applyAlignment="1" applyProtection="1">
      <alignment horizontal="center"/>
      <protection/>
    </xf>
    <xf numFmtId="14" fontId="10" fillId="0" borderId="3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/>
    </xf>
    <xf numFmtId="179" fontId="18" fillId="0" borderId="30" xfId="62" applyNumberFormat="1" applyFont="1" applyFill="1" applyBorder="1" applyAlignment="1" applyProtection="1">
      <alignment horizontal="left"/>
      <protection/>
    </xf>
    <xf numFmtId="170" fontId="21" fillId="0" borderId="30" xfId="62" applyNumberFormat="1" applyFont="1" applyFill="1" applyBorder="1" applyAlignment="1" applyProtection="1">
      <alignment horizontal="right"/>
      <protection/>
    </xf>
    <xf numFmtId="14" fontId="22" fillId="0" borderId="31" xfId="0" applyNumberFormat="1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wrapText="1"/>
    </xf>
    <xf numFmtId="179" fontId="18" fillId="0" borderId="31" xfId="62" applyNumberFormat="1" applyFont="1" applyFill="1" applyBorder="1" applyAlignment="1" applyProtection="1">
      <alignment horizontal="left"/>
      <protection/>
    </xf>
    <xf numFmtId="170" fontId="21" fillId="0" borderId="31" xfId="62" applyNumberFormat="1" applyFont="1" applyFill="1" applyBorder="1" applyAlignment="1" applyProtection="1">
      <alignment horizontal="right"/>
      <protection/>
    </xf>
    <xf numFmtId="179" fontId="19" fillId="0" borderId="15" xfId="62" applyNumberFormat="1" applyFont="1" applyFill="1" applyBorder="1" applyAlignment="1" applyProtection="1">
      <alignment horizontal="left"/>
      <protection/>
    </xf>
    <xf numFmtId="179" fontId="19" fillId="0" borderId="32" xfId="62" applyNumberFormat="1" applyFont="1" applyFill="1" applyBorder="1" applyAlignment="1" applyProtection="1">
      <alignment horizontal="left"/>
      <protection/>
    </xf>
    <xf numFmtId="179" fontId="19" fillId="0" borderId="16" xfId="62" applyNumberFormat="1" applyFont="1" applyFill="1" applyBorder="1" applyAlignment="1" applyProtection="1">
      <alignment horizontal="left"/>
      <protection/>
    </xf>
    <xf numFmtId="170" fontId="18" fillId="0" borderId="17" xfId="62" applyNumberFormat="1" applyFont="1" applyFill="1" applyBorder="1" applyAlignment="1" applyProtection="1">
      <alignment horizontal="right"/>
      <protection/>
    </xf>
    <xf numFmtId="170" fontId="18" fillId="0" borderId="0" xfId="62" applyNumberFormat="1" applyFont="1" applyFill="1" applyBorder="1" applyAlignment="1" applyProtection="1">
      <alignment horizontal="right"/>
      <protection/>
    </xf>
    <xf numFmtId="14" fontId="19" fillId="0" borderId="33" xfId="62" applyNumberFormat="1" applyFont="1" applyFill="1" applyBorder="1" applyAlignment="1" applyProtection="1">
      <alignment horizontal="center"/>
      <protection/>
    </xf>
    <xf numFmtId="0" fontId="19" fillId="0" borderId="34" xfId="62" applyFont="1" applyFill="1" applyBorder="1" applyAlignment="1" applyProtection="1">
      <alignment horizontal="center"/>
      <protection/>
    </xf>
    <xf numFmtId="170" fontId="19" fillId="0" borderId="35" xfId="62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14" fontId="21" fillId="0" borderId="36" xfId="0" applyNumberFormat="1" applyFont="1" applyFill="1" applyBorder="1" applyAlignment="1">
      <alignment horizontal="center"/>
    </xf>
    <xf numFmtId="0" fontId="21" fillId="0" borderId="36" xfId="62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>
      <alignment vertical="center"/>
    </xf>
    <xf numFmtId="179" fontId="18" fillId="0" borderId="37" xfId="62" applyNumberFormat="1" applyFont="1" applyFill="1" applyBorder="1" applyAlignment="1" applyProtection="1">
      <alignment horizontal="left"/>
      <protection/>
    </xf>
    <xf numFmtId="170" fontId="21" fillId="0" borderId="37" xfId="62" applyNumberFormat="1" applyFont="1" applyFill="1" applyBorder="1" applyAlignment="1" applyProtection="1">
      <alignment horizontal="right"/>
      <protection/>
    </xf>
    <xf numFmtId="14" fontId="22" fillId="0" borderId="37" xfId="0" applyNumberFormat="1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 wrapText="1"/>
    </xf>
    <xf numFmtId="14" fontId="21" fillId="0" borderId="38" xfId="0" applyNumberFormat="1" applyFont="1" applyFill="1" applyBorder="1" applyAlignment="1">
      <alignment horizontal="center"/>
    </xf>
    <xf numFmtId="0" fontId="21" fillId="0" borderId="38" xfId="62" applyFont="1" applyFill="1" applyBorder="1" applyAlignment="1" applyProtection="1">
      <alignment horizontal="center"/>
      <protection/>
    </xf>
    <xf numFmtId="0" fontId="23" fillId="0" borderId="38" xfId="0" applyFont="1" applyFill="1" applyBorder="1" applyAlignment="1">
      <alignment vertical="center"/>
    </xf>
    <xf numFmtId="179" fontId="18" fillId="0" borderId="38" xfId="62" applyNumberFormat="1" applyFont="1" applyFill="1" applyBorder="1" applyAlignment="1" applyProtection="1">
      <alignment horizontal="center"/>
      <protection/>
    </xf>
    <xf numFmtId="1" fontId="18" fillId="0" borderId="38" xfId="62" applyNumberFormat="1" applyFont="1" applyFill="1" applyBorder="1" applyAlignment="1" applyProtection="1">
      <alignment horizontal="center"/>
      <protection/>
    </xf>
    <xf numFmtId="179" fontId="19" fillId="0" borderId="26" xfId="62" applyNumberFormat="1" applyFont="1" applyFill="1" applyBorder="1" applyAlignment="1" applyProtection="1">
      <alignment horizontal="left"/>
      <protection/>
    </xf>
    <xf numFmtId="179" fontId="19" fillId="0" borderId="27" xfId="62" applyNumberFormat="1" applyFont="1" applyFill="1" applyBorder="1" applyAlignment="1" applyProtection="1">
      <alignment horizontal="left"/>
      <protection/>
    </xf>
    <xf numFmtId="170" fontId="18" fillId="0" borderId="28" xfId="62" applyNumberFormat="1" applyFont="1" applyFill="1" applyBorder="1" applyAlignment="1" applyProtection="1">
      <alignment horizontal="right"/>
      <protection/>
    </xf>
    <xf numFmtId="0" fontId="10" fillId="0" borderId="30" xfId="0" applyFont="1" applyBorder="1" applyAlignment="1">
      <alignment wrapText="1"/>
    </xf>
    <xf numFmtId="179" fontId="24" fillId="0" borderId="30" xfId="62" applyNumberFormat="1" applyFont="1" applyFill="1" applyBorder="1" applyAlignment="1" applyProtection="1">
      <alignment horizontal="center"/>
      <protection/>
    </xf>
    <xf numFmtId="38" fontId="10" fillId="0" borderId="30" xfId="0" applyNumberFormat="1" applyFont="1" applyBorder="1" applyAlignment="1">
      <alignment wrapText="1"/>
    </xf>
    <xf numFmtId="171" fontId="21" fillId="0" borderId="30" xfId="0" applyNumberFormat="1" applyFont="1" applyBorder="1" applyAlignment="1">
      <alignment horizontal="center" vertical="top" wrapText="1"/>
    </xf>
    <xf numFmtId="0" fontId="21" fillId="0" borderId="30" xfId="0" applyFont="1" applyBorder="1" applyAlignment="1">
      <alignment vertical="top"/>
    </xf>
    <xf numFmtId="0" fontId="21" fillId="0" borderId="30" xfId="0" applyFont="1" applyBorder="1" applyAlignment="1">
      <alignment horizontal="center" vertical="top" wrapText="1"/>
    </xf>
    <xf numFmtId="38" fontId="21" fillId="0" borderId="30" xfId="0" applyNumberFormat="1" applyFont="1" applyBorder="1" applyAlignment="1">
      <alignment horizontal="right" vertical="top" wrapText="1"/>
    </xf>
    <xf numFmtId="0" fontId="25" fillId="0" borderId="30" xfId="0" applyFont="1" applyBorder="1" applyAlignment="1">
      <alignment horizontal="center" vertical="top" wrapText="1"/>
    </xf>
    <xf numFmtId="171" fontId="21" fillId="0" borderId="29" xfId="62" applyNumberFormat="1" applyFont="1" applyFill="1" applyBorder="1" applyAlignment="1" applyProtection="1">
      <alignment horizontal="center"/>
      <protection/>
    </xf>
    <xf numFmtId="179" fontId="21" fillId="0" borderId="29" xfId="62" applyNumberFormat="1" applyFont="1" applyFill="1" applyBorder="1" applyAlignment="1" applyProtection="1">
      <alignment horizontal="left"/>
      <protection/>
    </xf>
    <xf numFmtId="3" fontId="21" fillId="0" borderId="29" xfId="62" applyNumberFormat="1" applyFont="1" applyFill="1" applyBorder="1" applyAlignment="1" applyProtection="1">
      <alignment horizontal="right"/>
      <protection/>
    </xf>
    <xf numFmtId="171" fontId="21" fillId="0" borderId="31" xfId="62" applyNumberFormat="1" applyFont="1" applyFill="1" applyBorder="1" applyAlignment="1" applyProtection="1">
      <alignment horizontal="center"/>
      <protection/>
    </xf>
    <xf numFmtId="179" fontId="19" fillId="0" borderId="31" xfId="62" applyNumberFormat="1" applyFont="1" applyFill="1" applyBorder="1" applyAlignment="1" applyProtection="1">
      <alignment horizontal="center"/>
      <protection/>
    </xf>
    <xf numFmtId="179" fontId="21" fillId="0" borderId="31" xfId="62" applyNumberFormat="1" applyFont="1" applyFill="1" applyBorder="1" applyAlignment="1" applyProtection="1">
      <alignment horizontal="left"/>
      <protection/>
    </xf>
    <xf numFmtId="3" fontId="21" fillId="0" borderId="31" xfId="62" applyNumberFormat="1" applyFont="1" applyFill="1" applyBorder="1" applyAlignment="1" applyProtection="1">
      <alignment horizontal="right"/>
      <protection/>
    </xf>
    <xf numFmtId="170" fontId="18" fillId="0" borderId="39" xfId="62" applyNumberFormat="1" applyFont="1" applyFill="1" applyBorder="1" applyAlignment="1" applyProtection="1">
      <alignment horizontal="right"/>
      <protection/>
    </xf>
    <xf numFmtId="179" fontId="19" fillId="0" borderId="0" xfId="62" applyNumberFormat="1" applyFont="1" applyFill="1" applyBorder="1" applyAlignment="1" applyProtection="1">
      <alignment horizontal="left"/>
      <protection/>
    </xf>
    <xf numFmtId="14" fontId="19" fillId="0" borderId="0" xfId="62" applyNumberFormat="1" applyFont="1" applyFill="1" applyBorder="1" applyAlignment="1" applyProtection="1">
      <alignment horizontal="center"/>
      <protection/>
    </xf>
    <xf numFmtId="0" fontId="19" fillId="0" borderId="0" xfId="62" applyFont="1" applyFill="1" applyBorder="1" applyAlignment="1" applyProtection="1">
      <alignment horizontal="left"/>
      <protection/>
    </xf>
    <xf numFmtId="180" fontId="19" fillId="0" borderId="0" xfId="62" applyNumberFormat="1" applyFont="1" applyFill="1" applyBorder="1" applyAlignment="1" applyProtection="1">
      <alignment/>
      <protection/>
    </xf>
    <xf numFmtId="170" fontId="19" fillId="41" borderId="0" xfId="62" applyNumberFormat="1" applyFont="1" applyFill="1" applyBorder="1" applyAlignment="1" applyProtection="1">
      <alignment horizontal="right"/>
      <protection/>
    </xf>
    <xf numFmtId="179" fontId="20" fillId="0" borderId="40" xfId="62" applyNumberFormat="1" applyFont="1" applyFill="1" applyBorder="1" applyAlignment="1" applyProtection="1">
      <alignment/>
      <protection/>
    </xf>
    <xf numFmtId="179" fontId="20" fillId="0" borderId="40" xfId="62" applyNumberFormat="1" applyFont="1" applyFill="1" applyBorder="1" applyAlignment="1" applyProtection="1">
      <alignment horizontal="right"/>
      <protection/>
    </xf>
    <xf numFmtId="180" fontId="18" fillId="0" borderId="40" xfId="62" applyNumberFormat="1" applyFont="1" applyFill="1" applyBorder="1" applyAlignment="1" applyProtection="1">
      <alignment/>
      <protection/>
    </xf>
    <xf numFmtId="170" fontId="20" fillId="0" borderId="40" xfId="62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/>
    </xf>
    <xf numFmtId="172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79" fontId="21" fillId="0" borderId="36" xfId="62" applyNumberFormat="1" applyFont="1" applyFill="1" applyBorder="1" applyAlignment="1" applyProtection="1">
      <alignment horizontal="center"/>
      <protection/>
    </xf>
    <xf numFmtId="166" fontId="21" fillId="0" borderId="36" xfId="7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166" fontId="0" fillId="0" borderId="14" xfId="70" applyFont="1" applyBorder="1" applyAlignment="1">
      <alignment/>
    </xf>
    <xf numFmtId="166" fontId="11" fillId="0" borderId="14" xfId="70" applyFont="1" applyBorder="1" applyAlignment="1">
      <alignment/>
    </xf>
    <xf numFmtId="166" fontId="0" fillId="0" borderId="0" xfId="70" applyFont="1" applyAlignment="1">
      <alignment/>
    </xf>
    <xf numFmtId="0" fontId="1" fillId="0" borderId="14" xfId="63" applyBorder="1">
      <alignment/>
      <protection/>
    </xf>
    <xf numFmtId="0" fontId="27" fillId="0" borderId="0" xfId="143" applyFont="1">
      <alignment/>
      <protection/>
    </xf>
    <xf numFmtId="166" fontId="0" fillId="0" borderId="0" xfId="70" applyFont="1" applyAlignment="1">
      <alignment/>
    </xf>
    <xf numFmtId="166" fontId="1" fillId="0" borderId="0" xfId="70" applyFont="1" applyAlignment="1">
      <alignment/>
    </xf>
    <xf numFmtId="0" fontId="0" fillId="0" borderId="0" xfId="154">
      <alignment/>
      <protection/>
    </xf>
    <xf numFmtId="14" fontId="0" fillId="0" borderId="0" xfId="154" applyNumberFormat="1">
      <alignment/>
      <protection/>
    </xf>
    <xf numFmtId="14" fontId="0" fillId="0" borderId="14" xfId="154" applyNumberFormat="1" applyBorder="1">
      <alignment/>
      <protection/>
    </xf>
    <xf numFmtId="0" fontId="0" fillId="0" borderId="14" xfId="154" applyBorder="1">
      <alignment/>
      <protection/>
    </xf>
    <xf numFmtId="0" fontId="12" fillId="0" borderId="14" xfId="63" applyFont="1" applyBorder="1">
      <alignment/>
      <protection/>
    </xf>
    <xf numFmtId="166" fontId="0" fillId="0" borderId="14" xfId="70" applyFont="1" applyFill="1" applyBorder="1" applyAlignment="1">
      <alignment/>
    </xf>
    <xf numFmtId="49" fontId="10" fillId="0" borderId="14" xfId="143" applyNumberFormat="1" applyFont="1" applyFill="1" applyBorder="1" applyAlignment="1">
      <alignment horizontal="center"/>
      <protection/>
    </xf>
    <xf numFmtId="166" fontId="0" fillId="42" borderId="14" xfId="70" applyFont="1" applyFill="1" applyBorder="1" applyAlignment="1">
      <alignment/>
    </xf>
    <xf numFmtId="166" fontId="0" fillId="0" borderId="0" xfId="70" applyAlignment="1">
      <alignment/>
    </xf>
    <xf numFmtId="0" fontId="1" fillId="0" borderId="14" xfId="63" applyFill="1" applyBorder="1">
      <alignment/>
      <protection/>
    </xf>
    <xf numFmtId="0" fontId="0" fillId="0" borderId="0" xfId="152">
      <alignment/>
      <protection/>
    </xf>
    <xf numFmtId="14" fontId="0" fillId="0" borderId="0" xfId="152" applyNumberFormat="1">
      <alignment/>
      <protection/>
    </xf>
    <xf numFmtId="0" fontId="0" fillId="0" borderId="0" xfId="142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177" fontId="0" fillId="0" borderId="41" xfId="0" applyNumberFormat="1" applyBorder="1" applyAlignment="1">
      <alignment/>
    </xf>
    <xf numFmtId="0" fontId="0" fillId="0" borderId="46" xfId="0" applyBorder="1" applyAlignment="1">
      <alignment/>
    </xf>
    <xf numFmtId="177" fontId="0" fillId="0" borderId="47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9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NumberFormat="1" applyBorder="1" applyAlignment="1">
      <alignment/>
    </xf>
    <xf numFmtId="0" fontId="0" fillId="42" borderId="47" xfId="0" applyNumberFormat="1" applyFill="1" applyBorder="1" applyAlignment="1">
      <alignment/>
    </xf>
    <xf numFmtId="0" fontId="0" fillId="42" borderId="0" xfId="0" applyNumberFormat="1" applyFill="1" applyAlignment="1">
      <alignment/>
    </xf>
    <xf numFmtId="0" fontId="0" fillId="42" borderId="48" xfId="0" applyNumberFormat="1" applyFill="1" applyBorder="1" applyAlignment="1">
      <alignment/>
    </xf>
    <xf numFmtId="177" fontId="0" fillId="42" borderId="47" xfId="0" applyNumberFormat="1" applyFill="1" applyBorder="1" applyAlignment="1">
      <alignment/>
    </xf>
    <xf numFmtId="0" fontId="74" fillId="0" borderId="47" xfId="0" applyNumberFormat="1" applyFont="1" applyBorder="1" applyAlignment="1">
      <alignment/>
    </xf>
    <xf numFmtId="0" fontId="74" fillId="42" borderId="47" xfId="0" applyNumberFormat="1" applyFont="1" applyFill="1" applyBorder="1" applyAlignment="1">
      <alignment/>
    </xf>
    <xf numFmtId="166" fontId="13" fillId="0" borderId="14" xfId="70" applyFont="1" applyBorder="1" applyAlignment="1">
      <alignment/>
    </xf>
    <xf numFmtId="166" fontId="14" fillId="0" borderId="17" xfId="70" applyFont="1" applyBorder="1" applyAlignment="1">
      <alignment vertical="center"/>
    </xf>
    <xf numFmtId="166" fontId="4" fillId="0" borderId="17" xfId="70" applyFont="1" applyBorder="1" applyAlignment="1">
      <alignment vertical="center"/>
    </xf>
    <xf numFmtId="166" fontId="0" fillId="0" borderId="53" xfId="70" applyFont="1" applyBorder="1" applyAlignment="1">
      <alignment/>
    </xf>
    <xf numFmtId="166" fontId="10" fillId="0" borderId="14" xfId="70" applyFont="1" applyFill="1" applyBorder="1" applyAlignment="1">
      <alignment/>
    </xf>
    <xf numFmtId="166" fontId="10" fillId="0" borderId="14" xfId="70" applyFont="1" applyBorder="1" applyAlignment="1">
      <alignment/>
    </xf>
    <xf numFmtId="14" fontId="1" fillId="0" borderId="14" xfId="63" applyNumberFormat="1" applyFont="1" applyBorder="1">
      <alignment/>
      <protection/>
    </xf>
    <xf numFmtId="0" fontId="6" fillId="0" borderId="16" xfId="143" applyFont="1" applyBorder="1" applyAlignment="1">
      <alignment vertical="center"/>
      <protection/>
    </xf>
    <xf numFmtId="166" fontId="35" fillId="0" borderId="14" xfId="70" applyFont="1" applyBorder="1" applyAlignment="1">
      <alignment/>
    </xf>
    <xf numFmtId="166" fontId="10" fillId="0" borderId="14" xfId="70" applyFont="1" applyFill="1" applyBorder="1" applyAlignment="1">
      <alignment horizontal="center"/>
    </xf>
    <xf numFmtId="166" fontId="0" fillId="0" borderId="0" xfId="70" applyFont="1" applyBorder="1" applyAlignment="1">
      <alignment/>
    </xf>
    <xf numFmtId="166" fontId="11" fillId="0" borderId="0" xfId="70" applyFont="1" applyAlignment="1">
      <alignment/>
    </xf>
    <xf numFmtId="166" fontId="11" fillId="0" borderId="0" xfId="70" applyFont="1" applyBorder="1" applyAlignment="1">
      <alignment horizontal="centerContinuous"/>
    </xf>
    <xf numFmtId="166" fontId="11" fillId="0" borderId="0" xfId="70" applyFont="1" applyBorder="1" applyAlignment="1">
      <alignment/>
    </xf>
    <xf numFmtId="166" fontId="11" fillId="0" borderId="0" xfId="70" applyFont="1" applyBorder="1" applyAlignment="1">
      <alignment horizontal="center"/>
    </xf>
    <xf numFmtId="0" fontId="75" fillId="0" borderId="0" xfId="0" applyFont="1" applyAlignment="1">
      <alignment/>
    </xf>
    <xf numFmtId="172" fontId="11" fillId="0" borderId="0" xfId="0" applyNumberFormat="1" applyFont="1" applyBorder="1" applyAlignment="1">
      <alignment/>
    </xf>
    <xf numFmtId="172" fontId="76" fillId="0" borderId="0" xfId="0" applyNumberFormat="1" applyFont="1" applyBorder="1" applyAlignment="1">
      <alignment/>
    </xf>
    <xf numFmtId="172" fontId="77" fillId="0" borderId="0" xfId="0" applyNumberFormat="1" applyFont="1" applyBorder="1" applyAlignment="1">
      <alignment/>
    </xf>
    <xf numFmtId="172" fontId="78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 horizontal="center"/>
    </xf>
    <xf numFmtId="179" fontId="19" fillId="0" borderId="17" xfId="62" applyNumberFormat="1" applyFont="1" applyFill="1" applyBorder="1" applyAlignment="1" applyProtection="1">
      <alignment horizontal="center"/>
      <protection/>
    </xf>
    <xf numFmtId="179" fontId="19" fillId="0" borderId="36" xfId="62" applyNumberFormat="1" applyFont="1" applyFill="1" applyBorder="1" applyAlignment="1" applyProtection="1">
      <alignment horizontal="center"/>
      <protection/>
    </xf>
    <xf numFmtId="179" fontId="19" fillId="0" borderId="54" xfId="62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26" fillId="43" borderId="55" xfId="65" applyFont="1" applyFill="1" applyBorder="1" applyAlignment="1" applyProtection="1">
      <alignment horizontal="center"/>
      <protection/>
    </xf>
    <xf numFmtId="0" fontId="26" fillId="43" borderId="56" xfId="65" applyFont="1" applyFill="1" applyBorder="1" applyAlignment="1" applyProtection="1">
      <alignment horizontal="center"/>
      <protection/>
    </xf>
    <xf numFmtId="0" fontId="26" fillId="43" borderId="53" xfId="65" applyFont="1" applyFill="1" applyBorder="1" applyAlignment="1" applyProtection="1">
      <alignment horizontal="center"/>
      <protection/>
    </xf>
    <xf numFmtId="179" fontId="18" fillId="0" borderId="15" xfId="62" applyNumberFormat="1" applyFont="1" applyFill="1" applyBorder="1" applyAlignment="1" applyProtection="1">
      <alignment horizontal="center"/>
      <protection/>
    </xf>
    <xf numFmtId="0" fontId="15" fillId="43" borderId="55" xfId="65" applyFont="1" applyFill="1" applyBorder="1" applyAlignment="1" applyProtection="1">
      <alignment horizontal="center"/>
      <protection/>
    </xf>
    <xf numFmtId="0" fontId="15" fillId="43" borderId="56" xfId="65" applyFont="1" applyFill="1" applyBorder="1" applyAlignment="1" applyProtection="1">
      <alignment horizontal="center"/>
      <protection/>
    </xf>
    <xf numFmtId="0" fontId="15" fillId="43" borderId="53" xfId="65" applyFont="1" applyFill="1" applyBorder="1" applyAlignment="1" applyProtection="1">
      <alignment horizontal="center"/>
      <protection/>
    </xf>
  </cellXfs>
  <cellStyles count="1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a 2" xfId="34"/>
    <cellStyle name="Buena_215014" xfId="35"/>
    <cellStyle name="Bueno" xfId="36"/>
    <cellStyle name="Cálculo" xfId="37"/>
    <cellStyle name="Campo de la tabla dinámica" xfId="38"/>
    <cellStyle name="Campo de la tabla dinámica 2" xfId="39"/>
    <cellStyle name="Categoría de la tabla dinámica" xfId="40"/>
    <cellStyle name="Categoría de la tabla dinámica 2" xfId="41"/>
    <cellStyle name="Celda de comprobación" xfId="42"/>
    <cellStyle name="Celda de comprobación 2" xfId="43"/>
    <cellStyle name="Celda vinculada" xfId="44"/>
    <cellStyle name="Celda vinculada 2" xfId="45"/>
    <cellStyle name="char" xfId="46"/>
    <cellStyle name="Comma 4" xfId="47"/>
    <cellStyle name="Comma 8" xfId="48"/>
    <cellStyle name="Currency 2" xfId="49"/>
    <cellStyle name="Encabezado 4" xfId="50"/>
    <cellStyle name="Encabezado 4 2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ntrada 2" xfId="59"/>
    <cellStyle name="Esquina de la tabla dinámica" xfId="60"/>
    <cellStyle name="Esquina de la tabla dinámica 2" xfId="61"/>
    <cellStyle name="Excel Built-in Excel Built-in Excel Built-in TableStyleLight1" xfId="62"/>
    <cellStyle name="Excel Built-in Normal" xfId="63"/>
    <cellStyle name="header" xfId="64"/>
    <cellStyle name="Hyperlink" xfId="65"/>
    <cellStyle name="Hipervínculo 2" xfId="66"/>
    <cellStyle name="Followed Hyperlink" xfId="67"/>
    <cellStyle name="Incorrecto" xfId="68"/>
    <cellStyle name="Comma" xfId="69"/>
    <cellStyle name="Comma [0]" xfId="70"/>
    <cellStyle name="Millares [0] 2" xfId="71"/>
    <cellStyle name="Millares [0] 3" xfId="72"/>
    <cellStyle name="Millares [0] 4" xfId="73"/>
    <cellStyle name="Millares [0] 5" xfId="74"/>
    <cellStyle name="Millares [0] 5 2" xfId="75"/>
    <cellStyle name="Millares [0] 6" xfId="76"/>
    <cellStyle name="Millares 10" xfId="77"/>
    <cellStyle name="Millares 11" xfId="78"/>
    <cellStyle name="Millares 12" xfId="79"/>
    <cellStyle name="Millares 13" xfId="80"/>
    <cellStyle name="Millares 14" xfId="81"/>
    <cellStyle name="Millares 15" xfId="82"/>
    <cellStyle name="Millares 16" xfId="83"/>
    <cellStyle name="Millares 17" xfId="84"/>
    <cellStyle name="Millares 18" xfId="85"/>
    <cellStyle name="Millares 19" xfId="86"/>
    <cellStyle name="Millares 2" xfId="87"/>
    <cellStyle name="Millares 2 2" xfId="88"/>
    <cellStyle name="Millares 20" xfId="89"/>
    <cellStyle name="Millares 21" xfId="90"/>
    <cellStyle name="Millares 22" xfId="91"/>
    <cellStyle name="Millares 23" xfId="92"/>
    <cellStyle name="Millares 24" xfId="93"/>
    <cellStyle name="Millares 25" xfId="94"/>
    <cellStyle name="Millares 26" xfId="95"/>
    <cellStyle name="Millares 27" xfId="96"/>
    <cellStyle name="Millares 28" xfId="97"/>
    <cellStyle name="Millares 29" xfId="98"/>
    <cellStyle name="Millares 3" xfId="99"/>
    <cellStyle name="Millares 3 2" xfId="100"/>
    <cellStyle name="Millares 30" xfId="101"/>
    <cellStyle name="Millares 31" xfId="102"/>
    <cellStyle name="Millares 32" xfId="103"/>
    <cellStyle name="Millares 33" xfId="104"/>
    <cellStyle name="Millares 34" xfId="105"/>
    <cellStyle name="Millares 35" xfId="106"/>
    <cellStyle name="Millares 36" xfId="107"/>
    <cellStyle name="Millares 37" xfId="108"/>
    <cellStyle name="Millares 38" xfId="109"/>
    <cellStyle name="Millares 39" xfId="110"/>
    <cellStyle name="Millares 4" xfId="111"/>
    <cellStyle name="Millares 4 2" xfId="112"/>
    <cellStyle name="Millares 40" xfId="113"/>
    <cellStyle name="Millares 41" xfId="114"/>
    <cellStyle name="Millares 42" xfId="115"/>
    <cellStyle name="Millares 43" xfId="116"/>
    <cellStyle name="Millares 44" xfId="117"/>
    <cellStyle name="Millares 45" xfId="118"/>
    <cellStyle name="Millares 46" xfId="119"/>
    <cellStyle name="Millares 47" xfId="120"/>
    <cellStyle name="Millares 48" xfId="121"/>
    <cellStyle name="Millares 49" xfId="122"/>
    <cellStyle name="Millares 5" xfId="123"/>
    <cellStyle name="Millares 50" xfId="124"/>
    <cellStyle name="Millares 51" xfId="125"/>
    <cellStyle name="Millares 52" xfId="126"/>
    <cellStyle name="Millares 53" xfId="127"/>
    <cellStyle name="Millares 54" xfId="128"/>
    <cellStyle name="Millares 55" xfId="129"/>
    <cellStyle name="Millares 56" xfId="130"/>
    <cellStyle name="Millares 57" xfId="131"/>
    <cellStyle name="Millares 58" xfId="132"/>
    <cellStyle name="Millares 59" xfId="133"/>
    <cellStyle name="Millares 6" xfId="134"/>
    <cellStyle name="Millares 7" xfId="135"/>
    <cellStyle name="Millares 8" xfId="136"/>
    <cellStyle name="Millares 9" xfId="137"/>
    <cellStyle name="Currency" xfId="138"/>
    <cellStyle name="Currency [0]" xfId="139"/>
    <cellStyle name="Moneda 2" xfId="140"/>
    <cellStyle name="Neutral" xfId="141"/>
    <cellStyle name="Normal 11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4 2" xfId="149"/>
    <cellStyle name="Normal 5" xfId="150"/>
    <cellStyle name="Normal 9" xfId="151"/>
    <cellStyle name="Normal_130302" xfId="152"/>
    <cellStyle name="Normal_210307" xfId="153"/>
    <cellStyle name="Normal_210309" xfId="154"/>
    <cellStyle name="Normal_CHEQUES POR PAGAR" xfId="155"/>
    <cellStyle name="Normal_Hoja2" xfId="156"/>
    <cellStyle name="Notas" xfId="157"/>
    <cellStyle name="Notas 2" xfId="158"/>
    <cellStyle name="Percent" xfId="159"/>
    <cellStyle name="Porcentaje 2" xfId="160"/>
    <cellStyle name="Resultado de la tabla dinámica" xfId="161"/>
    <cellStyle name="Resultado de la tabla dinámica 2" xfId="162"/>
    <cellStyle name="Salida" xfId="163"/>
    <cellStyle name="Texto de advertencia" xfId="164"/>
    <cellStyle name="Texto de advertencia 2" xfId="165"/>
    <cellStyle name="Texto explicativo" xfId="166"/>
    <cellStyle name="title" xfId="167"/>
    <cellStyle name="Título" xfId="168"/>
    <cellStyle name="Título 1" xfId="169"/>
    <cellStyle name="Título 2" xfId="170"/>
    <cellStyle name="Título 3" xfId="171"/>
    <cellStyle name="Título de la tabla dinámica" xfId="172"/>
    <cellStyle name="Título de la tabla dinámica 2" xfId="173"/>
    <cellStyle name="Total" xfId="174"/>
    <cellStyle name="Valor de la tabla dinámica" xfId="175"/>
    <cellStyle name="Valor de la tabla dinámica 2" xfId="176"/>
  </cellStyles>
  <dxfs count="2">
    <dxf>
      <fill>
        <patternFill patternType="solid">
          <bgColor rgb="FFFFFF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Fcha inversi?n">
      <sharedItems containsSemiMixedTypes="0" containsNonDate="0" containsDate="1" containsString="0" containsMixedTypes="0" count="4">
        <d v="2020-01-31T00:00:00.000"/>
        <d v="2019-03-29T00:00:00.000"/>
        <d v="2019-06-04T00:00:00.000"/>
        <d v="2019-08-29T00:00:00.000"/>
      </sharedItems>
      <fieldGroup par="12" base="0">
        <rangePr groupBy="months" autoEnd="1" autoStart="1" startDate="2019-03-29T00:00:00.000" endDate="2020-02-01T00:00:00.000"/>
        <groupItems count="14">
          <s v="&lt;29-03-2019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01-02-2020"/>
        </groupItems>
      </fieldGroup>
    </cacheField>
    <cacheField name="N? Deposito">
      <sharedItems containsMixedTypes="0" count="6">
        <s v="8828563"/>
        <s v="8521679"/>
        <s v="8589522"/>
        <s v="8672762"/>
        <s v="8521681"/>
        <s v="8521680"/>
      </sharedItems>
    </cacheField>
    <cacheField name="Tipo de dep?sito">
      <sharedItems containsMixedTypes="0" count="1">
        <s v="Renovable"/>
      </sharedItems>
    </cacheField>
    <cacheField name="Moneda">
      <sharedItems containsMixedTypes="0" count="1">
        <s v="Pesos"/>
      </sharedItems>
    </cacheField>
    <cacheField name="Plazo">
      <sharedItems containsMixedTypes="0" count="7">
        <s v="28"/>
        <s v="7"/>
        <s v="14"/>
        <s v="35"/>
        <s v="56"/>
        <s v="15"/>
        <s v="10"/>
      </sharedItems>
    </cacheField>
    <cacheField name="Fecha de vencimiento">
      <sharedItems containsSemiMixedTypes="0" containsNonDate="0" containsDate="1" containsString="0" containsMixedTypes="0" count="72">
        <d v="2020-02-28T00:00:00.000"/>
        <d v="2020-02-03T00:00:00.000"/>
        <d v="2020-01-27T00:00:00.000"/>
        <d v="2020-01-30T00:00:00.000"/>
        <d v="2020-02-20T00:00:00.000"/>
        <d v="2020-01-20T00:00:00.000"/>
        <d v="2020-01-13T00:00:00.000"/>
        <d v="2020-01-16T00:00:00.000"/>
        <d v="2020-01-06T00:00:00.000"/>
        <d v="2019-12-30T00:00:00.000"/>
        <d v="2020-01-02T00:00:00.000"/>
        <d v="2019-12-23T00:00:00.000"/>
        <d v="2019-12-16T00:00:00.000"/>
        <d v="2019-12-18T00:00:00.000"/>
        <d v="2019-12-09T00:00:00.000"/>
        <d v="2019-12-02T00:00:00.000"/>
        <d v="2019-12-04T00:00:00.000"/>
        <d v="2019-11-25T00:00:00.000"/>
        <d v="2019-11-18T00:00:00.000"/>
        <d v="2020-01-03T00:00:00.000"/>
        <d v="2019-12-12T00:00:00.000"/>
        <d v="2019-11-20T00:00:00.000"/>
        <d v="2019-11-11T00:00:00.000"/>
        <d v="2019-11-04T00:00:00.000"/>
        <d v="2019-11-06T00:00:00.000"/>
        <d v="2019-10-28T00:00:00.000"/>
        <d v="2019-10-21T00:00:00.000"/>
        <d v="2019-10-23T00:00:00.000"/>
        <d v="2019-10-14T00:00:00.000"/>
        <d v="2019-11-07T00:00:00.000"/>
        <d v="2019-10-07T00:00:00.000"/>
        <d v="2019-10-09T00:00:00.000"/>
        <d v="2019-09-30T00:00:00.000"/>
        <d v="2019-09-23T00:00:00.000"/>
        <d v="2019-11-08T00:00:00.000"/>
        <d v="2019-09-25T00:00:00.000"/>
        <d v="2019-09-16T00:00:00.000"/>
        <d v="2019-09-09T00:00:00.000"/>
        <d v="2019-10-03T00:00:00.000"/>
        <d v="2019-09-11T00:00:00.000"/>
        <d v="2019-09-02T00:00:00.000"/>
        <d v="2019-08-26T00:00:00.000"/>
        <d v="2019-08-28T00:00:00.000"/>
        <d v="2019-08-19T00:00:00.000"/>
        <d v="2019-08-12T00:00:00.000"/>
        <d v="2019-08-14T00:00:00.000"/>
        <d v="2019-08-05T00:00:00.000"/>
        <d v="2019-07-29T00:00:00.000"/>
        <d v="2019-09-13T00:00:00.000"/>
        <d v="2019-07-31T00:00:00.000"/>
        <d v="2019-07-22T00:00:00.000"/>
        <d v="2019-07-15T00:00:00.000"/>
        <d v="2019-07-17T00:00:00.000"/>
        <d v="2019-07-08T00:00:00.000"/>
        <d v="2019-07-01T00:00:00.000"/>
        <d v="2019-07-19T00:00:00.000"/>
        <d v="2019-07-02T00:00:00.000"/>
        <d v="2019-06-24T00:00:00.000"/>
        <d v="2019-06-17T00:00:00.000"/>
        <d v="2019-06-18T00:00:00.000"/>
        <d v="2019-06-10T00:00:00.000"/>
        <d v="2019-06-03T00:00:00.000"/>
        <d v="2019-06-21T00:00:00.000"/>
        <d v="2019-05-27T00:00:00.000"/>
        <d v="2019-05-20T00:00:00.000"/>
        <d v="2019-05-13T00:00:00.000"/>
        <d v="2019-05-06T00:00:00.000"/>
        <d v="2019-05-24T00:00:00.000"/>
        <d v="2019-04-29T00:00:00.000"/>
        <d v="2019-04-22T00:00:00.000"/>
        <d v="2019-04-12T00:00:00.000"/>
        <d v="2019-04-05T00:00:00.000"/>
      </sharedItems>
    </cacheField>
    <cacheField name="Estado">
      <sharedItems containsMixedTypes="0" count="3">
        <s v="Vigentes"/>
        <s v="En renovación"/>
        <s v="Pagados"/>
      </sharedItems>
    </cacheField>
    <cacheField name="Monto invertido">
      <sharedItems containsSemiMixedTypes="0" containsString="0" containsMixedTypes="0" containsNumber="1" containsInteger="1"/>
    </cacheField>
    <cacheField name="Tasa interes">
      <sharedItems containsMixedTypes="0" count="9">
        <s v="0,15 %"/>
        <s v="0,14 %"/>
        <s v="0,16 %"/>
        <s v="0,17 %"/>
        <s v="0,18 %"/>
        <s v="0,22 %"/>
        <s v="0,19 %"/>
        <s v="0,21 %"/>
        <s v="0,25 %"/>
      </sharedItems>
    </cacheField>
    <cacheField name="Inter?s al vencimiento">
      <sharedItems containsSemiMixedTypes="0" containsString="0" containsMixedTypes="0" containsNumber="1" containsInteger="1"/>
    </cacheField>
    <cacheField name="Monto vencimiento">
      <sharedItems containsSemiMixedTypes="0" containsString="0" containsMixedTypes="0" containsNumber="1" containsInteger="1"/>
    </cacheField>
    <cacheField name="Trimestres">
      <sharedItems containsString="0" containsMixedTypes="1" count="0"/>
      <fieldGroup base="0">
        <rangePr groupBy="quarters" autoEnd="1" autoStart="1" startDate="2019-03-29T00:00:00.000" endDate="2020-02-01T00:00:00.000"/>
        <groupItems count="6">
          <s v="&lt;29-03-2019"/>
          <s v="Trim.1"/>
          <s v="Trim.2"/>
          <s v="Trim.3"/>
          <s v="Trim.4"/>
          <s v="&gt;01-02-2020"/>
        </groupItems>
      </fieldGroup>
    </cacheField>
    <cacheField name="A?os">
      <sharedItems containsString="0" containsMixedTypes="1" count="0"/>
      <fieldGroup base="0">
        <rangePr groupBy="years" autoEnd="1" autoStart="1" startDate="2019-03-29T00:00:00.000" endDate="2020-02-01T00:00:00.000"/>
        <groupItems count="4">
          <s v="&lt;29-03-2019"/>
          <s v="2019"/>
          <s v="2020"/>
          <s v="&gt;01-02-202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6" firstHeaderRow="1" firstDataRow="2" firstDataCol="2"/>
  <pivotFields count="13">
    <pivotField compact="0" outline="0" subtotalTop="0" showAll="0" numFmtId="177"/>
    <pivotField axis="axisRow" compact="0" outline="0" subtotalTop="0" showAll="0">
      <items count="7">
        <item x="1"/>
        <item x="5"/>
        <item x="4"/>
        <item x="2"/>
        <item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177">
      <items count="73">
        <item x="71"/>
        <item x="70"/>
        <item x="69"/>
        <item x="68"/>
        <item x="66"/>
        <item x="65"/>
        <item x="64"/>
        <item x="67"/>
        <item x="63"/>
        <item x="61"/>
        <item x="60"/>
        <item x="58"/>
        <item x="59"/>
        <item x="62"/>
        <item x="57"/>
        <item x="54"/>
        <item x="56"/>
        <item x="53"/>
        <item x="51"/>
        <item x="52"/>
        <item x="55"/>
        <item x="50"/>
        <item x="47"/>
        <item x="49"/>
        <item x="46"/>
        <item x="44"/>
        <item x="45"/>
        <item x="43"/>
        <item x="41"/>
        <item x="42"/>
        <item x="40"/>
        <item x="37"/>
        <item x="39"/>
        <item x="48"/>
        <item x="36"/>
        <item x="33"/>
        <item x="35"/>
        <item x="32"/>
        <item x="38"/>
        <item x="30"/>
        <item x="31"/>
        <item x="28"/>
        <item x="26"/>
        <item x="27"/>
        <item x="25"/>
        <item x="23"/>
        <item x="24"/>
        <item x="29"/>
        <item x="34"/>
        <item x="22"/>
        <item x="18"/>
        <item x="21"/>
        <item x="17"/>
        <item x="15"/>
        <item x="16"/>
        <item x="14"/>
        <item x="20"/>
        <item x="12"/>
        <item x="13"/>
        <item x="11"/>
        <item x="9"/>
        <item x="10"/>
        <item x="19"/>
        <item x="8"/>
        <item x="6"/>
        <item x="7"/>
        <item x="5"/>
        <item x="2"/>
        <item x="3"/>
        <item x="1"/>
        <item x="4"/>
        <item x="0"/>
        <item t="default"/>
      </items>
    </pivotField>
    <pivotField compact="0" outline="0" subtotalTop="0" showAll="0"/>
    <pivotField dataField="1" compact="0" outline="0" subtotalTop="0" showAll="0" numFmtId="164"/>
    <pivotField compact="0" outline="0" subtotalTop="0" showAll="0"/>
    <pivotField dataField="1" compact="0" outline="0" subtotalTop="0" showAll="0" numFmtId="188"/>
    <pivotField dataField="1" compact="0" outline="0" subtotalTop="0" showAll="0" numFmtId="188"/>
    <pivotField compact="0" outline="0" subtotalTop="0" showAll="0" defaultSubtotal="0"/>
    <pivotField compact="0" outline="0" subtotalTop="0" showAll="0" defaultSubtotal="0"/>
  </pivotFields>
  <rowFields count="2">
    <field x="1"/>
    <field x="5"/>
  </rowFields>
  <rowItems count="8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4"/>
    </i>
    <i r="1">
      <x v="15"/>
    </i>
    <i r="1">
      <x v="17"/>
    </i>
    <i r="1">
      <x v="18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30"/>
    </i>
    <i r="1">
      <x v="31"/>
    </i>
    <i r="1">
      <x v="34"/>
    </i>
    <i r="1">
      <x v="35"/>
    </i>
    <i r="1">
      <x v="37"/>
    </i>
    <i r="1">
      <x v="39"/>
    </i>
    <i r="1">
      <x v="41"/>
    </i>
    <i r="1">
      <x v="42"/>
    </i>
    <i r="1">
      <x v="44"/>
    </i>
    <i r="1">
      <x v="45"/>
    </i>
    <i r="1">
      <x v="49"/>
    </i>
    <i r="1">
      <x v="50"/>
    </i>
    <i r="1">
      <x v="52"/>
    </i>
    <i r="1">
      <x v="53"/>
    </i>
    <i r="1">
      <x v="55"/>
    </i>
    <i r="1">
      <x v="57"/>
    </i>
    <i r="1">
      <x v="59"/>
    </i>
    <i r="1">
      <x v="60"/>
    </i>
    <i r="1">
      <x v="63"/>
    </i>
    <i r="1">
      <x v="64"/>
    </i>
    <i r="1">
      <x v="66"/>
    </i>
    <i r="1">
      <x v="67"/>
    </i>
    <i r="1">
      <x v="69"/>
    </i>
    <i t="default">
      <x/>
    </i>
    <i>
      <x v="1"/>
      <x v="7"/>
    </i>
    <i r="1">
      <x v="13"/>
    </i>
    <i r="1">
      <x v="20"/>
    </i>
    <i t="default">
      <x v="1"/>
    </i>
    <i>
      <x v="2"/>
      <x v="20"/>
    </i>
    <i r="1">
      <x v="33"/>
    </i>
    <i r="1">
      <x v="48"/>
    </i>
    <i r="1">
      <x v="62"/>
    </i>
    <i r="1">
      <x v="71"/>
    </i>
    <i t="default">
      <x v="2"/>
    </i>
    <i>
      <x v="3"/>
      <x v="12"/>
    </i>
    <i r="1">
      <x v="16"/>
    </i>
    <i r="1">
      <x v="19"/>
    </i>
    <i r="1">
      <x v="23"/>
    </i>
    <i r="1">
      <x v="26"/>
    </i>
    <i r="1">
      <x v="29"/>
    </i>
    <i r="1">
      <x v="32"/>
    </i>
    <i r="1">
      <x v="36"/>
    </i>
    <i r="1">
      <x v="40"/>
    </i>
    <i r="1">
      <x v="43"/>
    </i>
    <i r="1">
      <x v="46"/>
    </i>
    <i r="1">
      <x v="51"/>
    </i>
    <i r="1">
      <x v="54"/>
    </i>
    <i r="1">
      <x v="58"/>
    </i>
    <i r="1">
      <x v="61"/>
    </i>
    <i r="1">
      <x v="65"/>
    </i>
    <i r="1">
      <x v="68"/>
    </i>
    <i t="default">
      <x v="3"/>
    </i>
    <i>
      <x v="4"/>
      <x v="38"/>
    </i>
    <i r="1">
      <x v="47"/>
    </i>
    <i r="1">
      <x v="56"/>
    </i>
    <i r="1">
      <x v="65"/>
    </i>
    <i r="1">
      <x v="70"/>
    </i>
    <i t="default">
      <x v="4"/>
    </i>
    <i>
      <x v="5"/>
      <x v="71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Inter?s al vencimiento" fld="9" baseField="0" baseItem="0"/>
    <dataField name="Suma de Monto vencimiento" fld="10" baseField="0" baseItem="0"/>
    <dataField name="Suma de Monto invertido" fld="7" baseField="0" baseItem="0"/>
  </dataFields>
  <formats count="11">
    <format dxfId="0">
      <pivotArea outline="0" fieldPosition="0">
        <references count="2">
          <reference field="1" count="1">
            <x v="0"/>
          </reference>
          <reference field="5" count="1">
            <x v="6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5" count="1">
            <x v="60"/>
          </reference>
        </references>
      </pivotArea>
    </format>
    <format dxfId="1">
      <pivotArea outline="0" fieldPosition="0">
        <references count="3">
          <reference field="4294967294" count="1">
            <x v="0"/>
          </reference>
          <reference field="1" count="1">
            <x v="0"/>
          </reference>
          <reference field="5" count="5">
            <x v="53"/>
            <x v="55"/>
            <x v="57"/>
            <x v="59"/>
            <x v="60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5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5" count="1">
            <x v="48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5" count="1">
            <x v="58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5" count="1">
            <x v="58"/>
          </reference>
        </references>
      </pivotArea>
    </format>
    <format dxfId="1">
      <pivotArea outline="0" fieldPosition="0">
        <references count="3">
          <reference field="4294967294" count="1">
            <x v="0"/>
          </reference>
          <reference field="1" count="1">
            <x v="3"/>
          </reference>
          <reference field="5" count="2">
            <x v="54"/>
            <x v="58"/>
          </reference>
        </references>
      </pivotArea>
    </format>
    <format dxfId="0">
      <pivotArea outline="0" fieldPosition="0">
        <references count="2">
          <reference field="1" count="1">
            <x v="4"/>
          </reference>
          <reference field="5" count="1">
            <x v="56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5" count="1">
            <x v="56"/>
          </reference>
        </references>
      </pivotArea>
    </format>
    <format dxfId="1">
      <pivotArea outline="0" fieldPosition="0">
        <references count="3">
          <reference field="4294967294" count="1">
            <x v="0"/>
          </reference>
          <reference field="1" count="1">
            <x v="4"/>
          </reference>
          <reference field="5" count="1">
            <x v="5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47">
      <selection activeCell="A2" sqref="A2:J71"/>
    </sheetView>
  </sheetViews>
  <sheetFormatPr defaultColWidth="11.421875" defaultRowHeight="12.75"/>
  <sheetData>
    <row r="1" spans="1:27" ht="12.75">
      <c r="A1" s="161" t="s">
        <v>126</v>
      </c>
      <c r="B1" s="161" t="s">
        <v>127</v>
      </c>
      <c r="C1" s="161" t="s">
        <v>55</v>
      </c>
      <c r="D1" s="161" t="s">
        <v>56</v>
      </c>
      <c r="E1" s="161" t="s">
        <v>57</v>
      </c>
      <c r="F1" s="161" t="s">
        <v>58</v>
      </c>
      <c r="G1" s="161" t="s">
        <v>59</v>
      </c>
      <c r="H1" s="161" t="s">
        <v>60</v>
      </c>
      <c r="I1" s="161" t="s">
        <v>61</v>
      </c>
      <c r="J1" s="161" t="s">
        <v>62</v>
      </c>
      <c r="K1" s="161" t="s">
        <v>187</v>
      </c>
      <c r="L1" s="161" t="s">
        <v>188</v>
      </c>
      <c r="M1" s="161" t="s">
        <v>189</v>
      </c>
      <c r="N1" s="161" t="s">
        <v>190</v>
      </c>
      <c r="O1" s="161" t="s">
        <v>191</v>
      </c>
      <c r="P1" s="161" t="s">
        <v>192</v>
      </c>
      <c r="Q1" s="161" t="s">
        <v>193</v>
      </c>
      <c r="R1" s="161" t="s">
        <v>194</v>
      </c>
      <c r="S1" s="161" t="s">
        <v>195</v>
      </c>
      <c r="T1" s="161" t="s">
        <v>196</v>
      </c>
      <c r="U1" s="161" t="s">
        <v>197</v>
      </c>
      <c r="V1" s="161" t="s">
        <v>198</v>
      </c>
      <c r="W1" s="161" t="s">
        <v>199</v>
      </c>
      <c r="X1" s="161" t="s">
        <v>200</v>
      </c>
      <c r="Y1" s="161" t="s">
        <v>201</v>
      </c>
      <c r="Z1" s="161" t="s">
        <v>202</v>
      </c>
      <c r="AA1" s="161" t="s">
        <v>203</v>
      </c>
    </row>
    <row r="2" spans="1:27" ht="12.75">
      <c r="A2" s="161" t="s">
        <v>204</v>
      </c>
      <c r="B2" s="161" t="s">
        <v>77</v>
      </c>
      <c r="C2" s="161">
        <v>279560</v>
      </c>
      <c r="D2" s="161">
        <v>2000</v>
      </c>
      <c r="E2" s="161">
        <v>277560</v>
      </c>
      <c r="F2" s="161">
        <v>0</v>
      </c>
      <c r="G2" s="161">
        <v>277560</v>
      </c>
      <c r="H2" s="161">
        <v>0</v>
      </c>
      <c r="I2" s="161">
        <v>0</v>
      </c>
      <c r="J2" s="161">
        <v>0</v>
      </c>
      <c r="K2" s="161">
        <v>920092194</v>
      </c>
      <c r="L2" s="161">
        <v>920092194</v>
      </c>
      <c r="M2" s="161">
        <v>169476393</v>
      </c>
      <c r="N2" s="161">
        <v>169476393</v>
      </c>
      <c r="O2" s="161">
        <v>99975851</v>
      </c>
      <c r="P2" s="161">
        <v>134722446</v>
      </c>
      <c r="Q2" s="161">
        <v>69500542</v>
      </c>
      <c r="R2" s="161">
        <v>34753947</v>
      </c>
      <c r="S2" s="161">
        <v>34746595</v>
      </c>
      <c r="T2" s="161">
        <v>0</v>
      </c>
      <c r="U2" s="161">
        <v>0</v>
      </c>
      <c r="V2" s="161">
        <v>34746595</v>
      </c>
      <c r="W2" s="161">
        <v>134722446</v>
      </c>
      <c r="X2" s="161">
        <v>134722446</v>
      </c>
      <c r="Y2" s="161">
        <v>69500542</v>
      </c>
      <c r="Z2" s="161">
        <v>69500542</v>
      </c>
      <c r="AA2" s="161">
        <v>1</v>
      </c>
    </row>
    <row r="3" spans="1:27" ht="12.75">
      <c r="A3" s="161" t="s">
        <v>205</v>
      </c>
      <c r="B3" s="161" t="s">
        <v>78</v>
      </c>
      <c r="C3" s="161">
        <v>266924</v>
      </c>
      <c r="D3" s="161">
        <v>266924</v>
      </c>
      <c r="E3" s="161">
        <v>0</v>
      </c>
      <c r="F3" s="161">
        <v>0</v>
      </c>
      <c r="G3" s="161">
        <v>0</v>
      </c>
      <c r="H3" s="161">
        <v>0</v>
      </c>
      <c r="I3" s="161">
        <v>0</v>
      </c>
      <c r="J3" s="161">
        <v>0</v>
      </c>
      <c r="K3" s="161">
        <v>920092194</v>
      </c>
      <c r="L3" s="161">
        <v>920092194</v>
      </c>
      <c r="M3" s="161">
        <v>169476393</v>
      </c>
      <c r="N3" s="161">
        <v>169476393</v>
      </c>
      <c r="O3" s="161">
        <v>99975851</v>
      </c>
      <c r="P3" s="161">
        <v>134722446</v>
      </c>
      <c r="Q3" s="161">
        <v>69500542</v>
      </c>
      <c r="R3" s="161">
        <v>34753947</v>
      </c>
      <c r="S3" s="161">
        <v>34746595</v>
      </c>
      <c r="T3" s="161">
        <v>0</v>
      </c>
      <c r="U3" s="161">
        <v>0</v>
      </c>
      <c r="V3" s="161">
        <v>34746595</v>
      </c>
      <c r="W3" s="161">
        <v>134722446</v>
      </c>
      <c r="X3" s="161">
        <v>134722446</v>
      </c>
      <c r="Y3" s="161">
        <v>69500542</v>
      </c>
      <c r="Z3" s="161">
        <v>69500542</v>
      </c>
      <c r="AA3" s="161">
        <v>1</v>
      </c>
    </row>
    <row r="4" spans="1:27" ht="12.75">
      <c r="A4" s="161" t="s">
        <v>206</v>
      </c>
      <c r="B4" s="161" t="s">
        <v>79</v>
      </c>
      <c r="C4" s="161">
        <v>277709878</v>
      </c>
      <c r="D4" s="161">
        <v>263337120</v>
      </c>
      <c r="E4" s="161">
        <v>14372758</v>
      </c>
      <c r="F4" s="161">
        <v>0</v>
      </c>
      <c r="G4" s="161">
        <v>14372758</v>
      </c>
      <c r="H4" s="161">
        <v>0</v>
      </c>
      <c r="I4" s="161">
        <v>0</v>
      </c>
      <c r="J4" s="161">
        <v>0</v>
      </c>
      <c r="K4" s="161">
        <v>920092194</v>
      </c>
      <c r="L4" s="161">
        <v>920092194</v>
      </c>
      <c r="M4" s="161">
        <v>169476393</v>
      </c>
      <c r="N4" s="161">
        <v>169476393</v>
      </c>
      <c r="O4" s="161">
        <v>99975851</v>
      </c>
      <c r="P4" s="161">
        <v>134722446</v>
      </c>
      <c r="Q4" s="161">
        <v>69500542</v>
      </c>
      <c r="R4" s="161">
        <v>34753947</v>
      </c>
      <c r="S4" s="161">
        <v>34746595</v>
      </c>
      <c r="T4" s="161">
        <v>0</v>
      </c>
      <c r="U4" s="161">
        <v>0</v>
      </c>
      <c r="V4" s="161">
        <v>34746595</v>
      </c>
      <c r="W4" s="161">
        <v>134722446</v>
      </c>
      <c r="X4" s="161">
        <v>134722446</v>
      </c>
      <c r="Y4" s="161">
        <v>69500542</v>
      </c>
      <c r="Z4" s="161">
        <v>69500542</v>
      </c>
      <c r="AA4" s="161">
        <v>1</v>
      </c>
    </row>
    <row r="5" spans="1:27" ht="12.75">
      <c r="A5" s="161" t="s">
        <v>207</v>
      </c>
      <c r="B5" s="161" t="s">
        <v>123</v>
      </c>
      <c r="C5" s="161">
        <v>286483189</v>
      </c>
      <c r="D5" s="161">
        <v>216396856</v>
      </c>
      <c r="E5" s="161">
        <v>70086333</v>
      </c>
      <c r="F5" s="161">
        <v>0</v>
      </c>
      <c r="G5" s="161">
        <v>70086333</v>
      </c>
      <c r="H5" s="161">
        <v>0</v>
      </c>
      <c r="I5" s="161">
        <v>0</v>
      </c>
      <c r="J5" s="161">
        <v>0</v>
      </c>
      <c r="K5" s="161">
        <v>920092194</v>
      </c>
      <c r="L5" s="161">
        <v>920092194</v>
      </c>
      <c r="M5" s="161">
        <v>169476393</v>
      </c>
      <c r="N5" s="161">
        <v>169476393</v>
      </c>
      <c r="O5" s="161">
        <v>99975851</v>
      </c>
      <c r="P5" s="161">
        <v>134722446</v>
      </c>
      <c r="Q5" s="161">
        <v>69500542</v>
      </c>
      <c r="R5" s="161">
        <v>34753947</v>
      </c>
      <c r="S5" s="161">
        <v>34746595</v>
      </c>
      <c r="T5" s="161">
        <v>0</v>
      </c>
      <c r="U5" s="161">
        <v>0</v>
      </c>
      <c r="V5" s="161">
        <v>34746595</v>
      </c>
      <c r="W5" s="161">
        <v>134722446</v>
      </c>
      <c r="X5" s="161">
        <v>134722446</v>
      </c>
      <c r="Y5" s="161">
        <v>69500542</v>
      </c>
      <c r="Z5" s="161">
        <v>69500542</v>
      </c>
      <c r="AA5" s="161">
        <v>1</v>
      </c>
    </row>
    <row r="6" spans="1:27" ht="12.75">
      <c r="A6" s="161" t="s">
        <v>208</v>
      </c>
      <c r="B6" s="161" t="s">
        <v>80</v>
      </c>
      <c r="C6" s="161">
        <v>48897405</v>
      </c>
      <c r="D6" s="161">
        <v>46481219</v>
      </c>
      <c r="E6" s="161">
        <v>2416186</v>
      </c>
      <c r="F6" s="161">
        <v>0</v>
      </c>
      <c r="G6" s="161">
        <v>2416186</v>
      </c>
      <c r="H6" s="161">
        <v>0</v>
      </c>
      <c r="I6" s="161">
        <v>0</v>
      </c>
      <c r="J6" s="161">
        <v>0</v>
      </c>
      <c r="K6" s="161">
        <v>920092194</v>
      </c>
      <c r="L6" s="161">
        <v>920092194</v>
      </c>
      <c r="M6" s="161">
        <v>169476393</v>
      </c>
      <c r="N6" s="161">
        <v>169476393</v>
      </c>
      <c r="O6" s="161">
        <v>99975851</v>
      </c>
      <c r="P6" s="161">
        <v>134722446</v>
      </c>
      <c r="Q6" s="161">
        <v>69500542</v>
      </c>
      <c r="R6" s="161">
        <v>34753947</v>
      </c>
      <c r="S6" s="161">
        <v>34746595</v>
      </c>
      <c r="T6" s="161">
        <v>0</v>
      </c>
      <c r="U6" s="161">
        <v>0</v>
      </c>
      <c r="V6" s="161">
        <v>34746595</v>
      </c>
      <c r="W6" s="161">
        <v>134722446</v>
      </c>
      <c r="X6" s="161">
        <v>134722446</v>
      </c>
      <c r="Y6" s="161">
        <v>69500542</v>
      </c>
      <c r="Z6" s="161">
        <v>69500542</v>
      </c>
      <c r="AA6" s="161">
        <v>1</v>
      </c>
    </row>
    <row r="7" spans="1:27" ht="12.75">
      <c r="A7" s="161" t="s">
        <v>209</v>
      </c>
      <c r="B7" s="161" t="s">
        <v>170</v>
      </c>
      <c r="C7" s="161">
        <v>2146320</v>
      </c>
      <c r="D7" s="161">
        <v>1552228</v>
      </c>
      <c r="E7" s="161">
        <v>594092</v>
      </c>
      <c r="F7" s="161">
        <v>0</v>
      </c>
      <c r="G7" s="161">
        <v>594092</v>
      </c>
      <c r="H7" s="161">
        <v>0</v>
      </c>
      <c r="I7" s="161">
        <v>0</v>
      </c>
      <c r="J7" s="161">
        <v>0</v>
      </c>
      <c r="K7" s="161">
        <v>920092194</v>
      </c>
      <c r="L7" s="161">
        <v>920092194</v>
      </c>
      <c r="M7" s="161">
        <v>169476393</v>
      </c>
      <c r="N7" s="161">
        <v>169476393</v>
      </c>
      <c r="O7" s="161">
        <v>99975851</v>
      </c>
      <c r="P7" s="161">
        <v>134722446</v>
      </c>
      <c r="Q7" s="161">
        <v>69500542</v>
      </c>
      <c r="R7" s="161">
        <v>34753947</v>
      </c>
      <c r="S7" s="161">
        <v>34746595</v>
      </c>
      <c r="T7" s="161">
        <v>0</v>
      </c>
      <c r="U7" s="161">
        <v>0</v>
      </c>
      <c r="V7" s="161">
        <v>34746595</v>
      </c>
      <c r="W7" s="161">
        <v>134722446</v>
      </c>
      <c r="X7" s="161">
        <v>134722446</v>
      </c>
      <c r="Y7" s="161">
        <v>69500542</v>
      </c>
      <c r="Z7" s="161">
        <v>69500542</v>
      </c>
      <c r="AA7" s="161">
        <v>1</v>
      </c>
    </row>
    <row r="8" spans="1:27" ht="12.75">
      <c r="A8" s="161" t="s">
        <v>210</v>
      </c>
      <c r="B8" s="161" t="s">
        <v>81</v>
      </c>
      <c r="C8" s="161">
        <v>611052</v>
      </c>
      <c r="D8" s="161">
        <v>611052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920092194</v>
      </c>
      <c r="L8" s="161">
        <v>920092194</v>
      </c>
      <c r="M8" s="161">
        <v>169476393</v>
      </c>
      <c r="N8" s="161">
        <v>169476393</v>
      </c>
      <c r="O8" s="161">
        <v>99975851</v>
      </c>
      <c r="P8" s="161">
        <v>134722446</v>
      </c>
      <c r="Q8" s="161">
        <v>69500542</v>
      </c>
      <c r="R8" s="161">
        <v>34753947</v>
      </c>
      <c r="S8" s="161">
        <v>34746595</v>
      </c>
      <c r="T8" s="161">
        <v>0</v>
      </c>
      <c r="U8" s="161">
        <v>0</v>
      </c>
      <c r="V8" s="161">
        <v>34746595</v>
      </c>
      <c r="W8" s="161">
        <v>134722446</v>
      </c>
      <c r="X8" s="161">
        <v>134722446</v>
      </c>
      <c r="Y8" s="161">
        <v>69500542</v>
      </c>
      <c r="Z8" s="161">
        <v>69500542</v>
      </c>
      <c r="AA8" s="161">
        <v>1</v>
      </c>
    </row>
    <row r="9" spans="1:27" ht="12.75">
      <c r="A9" s="161" t="s">
        <v>211</v>
      </c>
      <c r="B9" s="161" t="s">
        <v>71</v>
      </c>
      <c r="C9" s="161">
        <v>4383</v>
      </c>
      <c r="D9" s="161">
        <v>4383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920092194</v>
      </c>
      <c r="L9" s="161">
        <v>920092194</v>
      </c>
      <c r="M9" s="161">
        <v>169476393</v>
      </c>
      <c r="N9" s="161">
        <v>169476393</v>
      </c>
      <c r="O9" s="161">
        <v>99975851</v>
      </c>
      <c r="P9" s="161">
        <v>134722446</v>
      </c>
      <c r="Q9" s="161">
        <v>69500542</v>
      </c>
      <c r="R9" s="161">
        <v>34753947</v>
      </c>
      <c r="S9" s="161">
        <v>34746595</v>
      </c>
      <c r="T9" s="161">
        <v>0</v>
      </c>
      <c r="U9" s="161">
        <v>0</v>
      </c>
      <c r="V9" s="161">
        <v>34746595</v>
      </c>
      <c r="W9" s="161">
        <v>134722446</v>
      </c>
      <c r="X9" s="161">
        <v>134722446</v>
      </c>
      <c r="Y9" s="161">
        <v>69500542</v>
      </c>
      <c r="Z9" s="161">
        <v>69500542</v>
      </c>
      <c r="AA9" s="161">
        <v>1</v>
      </c>
    </row>
    <row r="10" spans="1:27" ht="12.75">
      <c r="A10" s="161" t="s">
        <v>284</v>
      </c>
      <c r="B10" s="161" t="s">
        <v>285</v>
      </c>
      <c r="C10" s="161">
        <v>17774</v>
      </c>
      <c r="D10" s="161">
        <v>17774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920092194</v>
      </c>
      <c r="L10" s="161">
        <v>920092194</v>
      </c>
      <c r="M10" s="161">
        <v>169476393</v>
      </c>
      <c r="N10" s="161">
        <v>169476393</v>
      </c>
      <c r="O10" s="161">
        <v>99975851</v>
      </c>
      <c r="P10" s="161">
        <v>134722446</v>
      </c>
      <c r="Q10" s="161">
        <v>69500542</v>
      </c>
      <c r="R10" s="161">
        <v>34753947</v>
      </c>
      <c r="S10" s="161">
        <v>34746595</v>
      </c>
      <c r="T10" s="161">
        <v>0</v>
      </c>
      <c r="U10" s="161">
        <v>0</v>
      </c>
      <c r="V10" s="161">
        <v>34746595</v>
      </c>
      <c r="W10" s="161">
        <v>134722446</v>
      </c>
      <c r="X10" s="161">
        <v>134722446</v>
      </c>
      <c r="Y10" s="161">
        <v>69500542</v>
      </c>
      <c r="Z10" s="161">
        <v>69500542</v>
      </c>
      <c r="AA10" s="161">
        <v>1</v>
      </c>
    </row>
    <row r="11" spans="1:27" ht="12.75">
      <c r="A11" s="161" t="s">
        <v>212</v>
      </c>
      <c r="B11" s="161" t="s">
        <v>158</v>
      </c>
      <c r="C11" s="161">
        <v>2339250</v>
      </c>
      <c r="D11" s="161">
        <v>2339250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920092194</v>
      </c>
      <c r="L11" s="161">
        <v>920092194</v>
      </c>
      <c r="M11" s="161">
        <v>169476393</v>
      </c>
      <c r="N11" s="161">
        <v>169476393</v>
      </c>
      <c r="O11" s="161">
        <v>99975851</v>
      </c>
      <c r="P11" s="161">
        <v>134722446</v>
      </c>
      <c r="Q11" s="161">
        <v>69500542</v>
      </c>
      <c r="R11" s="161">
        <v>34753947</v>
      </c>
      <c r="S11" s="161">
        <v>34746595</v>
      </c>
      <c r="T11" s="161">
        <v>0</v>
      </c>
      <c r="U11" s="161">
        <v>0</v>
      </c>
      <c r="V11" s="161">
        <v>34746595</v>
      </c>
      <c r="W11" s="161">
        <v>134722446</v>
      </c>
      <c r="X11" s="161">
        <v>134722446</v>
      </c>
      <c r="Y11" s="161">
        <v>69500542</v>
      </c>
      <c r="Z11" s="161">
        <v>69500542</v>
      </c>
      <c r="AA11" s="161">
        <v>1</v>
      </c>
    </row>
    <row r="12" spans="1:27" ht="12.75">
      <c r="A12" s="161" t="s">
        <v>213</v>
      </c>
      <c r="B12" s="161" t="s">
        <v>22</v>
      </c>
      <c r="C12" s="161">
        <v>23993221</v>
      </c>
      <c r="D12" s="161">
        <v>23993221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920092194</v>
      </c>
      <c r="L12" s="161">
        <v>920092194</v>
      </c>
      <c r="M12" s="161">
        <v>169476393</v>
      </c>
      <c r="N12" s="161">
        <v>169476393</v>
      </c>
      <c r="O12" s="161">
        <v>99975851</v>
      </c>
      <c r="P12" s="161">
        <v>134722446</v>
      </c>
      <c r="Q12" s="161">
        <v>69500542</v>
      </c>
      <c r="R12" s="161">
        <v>34753947</v>
      </c>
      <c r="S12" s="161">
        <v>34746595</v>
      </c>
      <c r="T12" s="161">
        <v>0</v>
      </c>
      <c r="U12" s="161">
        <v>0</v>
      </c>
      <c r="V12" s="161">
        <v>34746595</v>
      </c>
      <c r="W12" s="161">
        <v>134722446</v>
      </c>
      <c r="X12" s="161">
        <v>134722446</v>
      </c>
      <c r="Y12" s="161">
        <v>69500542</v>
      </c>
      <c r="Z12" s="161">
        <v>69500542</v>
      </c>
      <c r="AA12" s="161">
        <v>1</v>
      </c>
    </row>
    <row r="13" spans="1:27" ht="12.75">
      <c r="A13" s="161" t="s">
        <v>214</v>
      </c>
      <c r="B13" s="161" t="s">
        <v>161</v>
      </c>
      <c r="C13" s="161">
        <v>331</v>
      </c>
      <c r="D13" s="161">
        <v>331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920092194</v>
      </c>
      <c r="L13" s="161">
        <v>920092194</v>
      </c>
      <c r="M13" s="161">
        <v>169476393</v>
      </c>
      <c r="N13" s="161">
        <v>169476393</v>
      </c>
      <c r="O13" s="161">
        <v>99975851</v>
      </c>
      <c r="P13" s="161">
        <v>134722446</v>
      </c>
      <c r="Q13" s="161">
        <v>69500542</v>
      </c>
      <c r="R13" s="161">
        <v>34753947</v>
      </c>
      <c r="S13" s="161">
        <v>34746595</v>
      </c>
      <c r="T13" s="161">
        <v>0</v>
      </c>
      <c r="U13" s="161">
        <v>0</v>
      </c>
      <c r="V13" s="161">
        <v>34746595</v>
      </c>
      <c r="W13" s="161">
        <v>134722446</v>
      </c>
      <c r="X13" s="161">
        <v>134722446</v>
      </c>
      <c r="Y13" s="161">
        <v>69500542</v>
      </c>
      <c r="Z13" s="161">
        <v>69500542</v>
      </c>
      <c r="AA13" s="161">
        <v>1</v>
      </c>
    </row>
    <row r="14" spans="1:27" ht="12.75">
      <c r="A14" s="161" t="s">
        <v>215</v>
      </c>
      <c r="B14" s="161" t="s">
        <v>23</v>
      </c>
      <c r="C14" s="161">
        <v>640558</v>
      </c>
      <c r="D14" s="161">
        <v>338154</v>
      </c>
      <c r="E14" s="161">
        <v>302404</v>
      </c>
      <c r="F14" s="161">
        <v>0</v>
      </c>
      <c r="G14" s="161">
        <v>302404</v>
      </c>
      <c r="H14" s="161">
        <v>0</v>
      </c>
      <c r="I14" s="161">
        <v>0</v>
      </c>
      <c r="J14" s="161">
        <v>0</v>
      </c>
      <c r="K14" s="161">
        <v>920092194</v>
      </c>
      <c r="L14" s="161">
        <v>920092194</v>
      </c>
      <c r="M14" s="161">
        <v>169476393</v>
      </c>
      <c r="N14" s="161">
        <v>169476393</v>
      </c>
      <c r="O14" s="161">
        <v>99975851</v>
      </c>
      <c r="P14" s="161">
        <v>134722446</v>
      </c>
      <c r="Q14" s="161">
        <v>69500542</v>
      </c>
      <c r="R14" s="161">
        <v>34753947</v>
      </c>
      <c r="S14" s="161">
        <v>34746595</v>
      </c>
      <c r="T14" s="161">
        <v>0</v>
      </c>
      <c r="U14" s="161">
        <v>0</v>
      </c>
      <c r="V14" s="161">
        <v>34746595</v>
      </c>
      <c r="W14" s="161">
        <v>134722446</v>
      </c>
      <c r="X14" s="161">
        <v>134722446</v>
      </c>
      <c r="Y14" s="161">
        <v>69500542</v>
      </c>
      <c r="Z14" s="161">
        <v>69500542</v>
      </c>
      <c r="AA14" s="161">
        <v>1</v>
      </c>
    </row>
    <row r="15" spans="1:27" ht="12.75">
      <c r="A15" s="161" t="s">
        <v>216</v>
      </c>
      <c r="B15" s="161" t="s">
        <v>151</v>
      </c>
      <c r="C15" s="161">
        <v>612015</v>
      </c>
      <c r="D15" s="161">
        <v>0</v>
      </c>
      <c r="E15" s="161">
        <v>612015</v>
      </c>
      <c r="F15" s="161">
        <v>0</v>
      </c>
      <c r="G15" s="161">
        <v>612015</v>
      </c>
      <c r="H15" s="161">
        <v>0</v>
      </c>
      <c r="I15" s="161">
        <v>0</v>
      </c>
      <c r="J15" s="161">
        <v>0</v>
      </c>
      <c r="K15" s="161">
        <v>920092194</v>
      </c>
      <c r="L15" s="161">
        <v>920092194</v>
      </c>
      <c r="M15" s="161">
        <v>169476393</v>
      </c>
      <c r="N15" s="161">
        <v>169476393</v>
      </c>
      <c r="O15" s="161">
        <v>99975851</v>
      </c>
      <c r="P15" s="161">
        <v>134722446</v>
      </c>
      <c r="Q15" s="161">
        <v>69500542</v>
      </c>
      <c r="R15" s="161">
        <v>34753947</v>
      </c>
      <c r="S15" s="161">
        <v>34746595</v>
      </c>
      <c r="T15" s="161">
        <v>0</v>
      </c>
      <c r="U15" s="161">
        <v>0</v>
      </c>
      <c r="V15" s="161">
        <v>34746595</v>
      </c>
      <c r="W15" s="161">
        <v>134722446</v>
      </c>
      <c r="X15" s="161">
        <v>134722446</v>
      </c>
      <c r="Y15" s="161">
        <v>69500542</v>
      </c>
      <c r="Z15" s="161">
        <v>69500542</v>
      </c>
      <c r="AA15" s="161">
        <v>1</v>
      </c>
    </row>
    <row r="16" spans="1:27" ht="12.75">
      <c r="A16" s="161" t="s">
        <v>217</v>
      </c>
      <c r="B16" s="161" t="s">
        <v>82</v>
      </c>
      <c r="C16" s="161">
        <v>2491844</v>
      </c>
      <c r="D16" s="161">
        <v>0</v>
      </c>
      <c r="E16" s="161">
        <v>2491844</v>
      </c>
      <c r="F16" s="161">
        <v>0</v>
      </c>
      <c r="G16" s="161">
        <v>2491844</v>
      </c>
      <c r="H16" s="161">
        <v>0</v>
      </c>
      <c r="I16" s="161">
        <v>0</v>
      </c>
      <c r="J16" s="161">
        <v>0</v>
      </c>
      <c r="K16" s="161">
        <v>920092194</v>
      </c>
      <c r="L16" s="161">
        <v>920092194</v>
      </c>
      <c r="M16" s="161">
        <v>169476393</v>
      </c>
      <c r="N16" s="161">
        <v>169476393</v>
      </c>
      <c r="O16" s="161">
        <v>99975851</v>
      </c>
      <c r="P16" s="161">
        <v>134722446</v>
      </c>
      <c r="Q16" s="161">
        <v>69500542</v>
      </c>
      <c r="R16" s="161">
        <v>34753947</v>
      </c>
      <c r="S16" s="161">
        <v>34746595</v>
      </c>
      <c r="T16" s="161">
        <v>0</v>
      </c>
      <c r="U16" s="161">
        <v>0</v>
      </c>
      <c r="V16" s="161">
        <v>34746595</v>
      </c>
      <c r="W16" s="161">
        <v>134722446</v>
      </c>
      <c r="X16" s="161">
        <v>134722446</v>
      </c>
      <c r="Y16" s="161">
        <v>69500542</v>
      </c>
      <c r="Z16" s="161">
        <v>69500542</v>
      </c>
      <c r="AA16" s="161">
        <v>1</v>
      </c>
    </row>
    <row r="17" spans="1:27" ht="12.75">
      <c r="A17" s="161" t="s">
        <v>218</v>
      </c>
      <c r="B17" s="161" t="s">
        <v>83</v>
      </c>
      <c r="C17" s="161">
        <v>104588</v>
      </c>
      <c r="D17" s="161">
        <v>0</v>
      </c>
      <c r="E17" s="161">
        <v>104588</v>
      </c>
      <c r="F17" s="161">
        <v>0</v>
      </c>
      <c r="G17" s="161">
        <v>104588</v>
      </c>
      <c r="H17" s="161">
        <v>0</v>
      </c>
      <c r="I17" s="161">
        <v>0</v>
      </c>
      <c r="J17" s="161">
        <v>0</v>
      </c>
      <c r="K17" s="161">
        <v>920092194</v>
      </c>
      <c r="L17" s="161">
        <v>920092194</v>
      </c>
      <c r="M17" s="161">
        <v>169476393</v>
      </c>
      <c r="N17" s="161">
        <v>169476393</v>
      </c>
      <c r="O17" s="161">
        <v>99975851</v>
      </c>
      <c r="P17" s="161">
        <v>134722446</v>
      </c>
      <c r="Q17" s="161">
        <v>69500542</v>
      </c>
      <c r="R17" s="161">
        <v>34753947</v>
      </c>
      <c r="S17" s="161">
        <v>34746595</v>
      </c>
      <c r="T17" s="161">
        <v>0</v>
      </c>
      <c r="U17" s="161">
        <v>0</v>
      </c>
      <c r="V17" s="161">
        <v>34746595</v>
      </c>
      <c r="W17" s="161">
        <v>134722446</v>
      </c>
      <c r="X17" s="161">
        <v>134722446</v>
      </c>
      <c r="Y17" s="161">
        <v>69500542</v>
      </c>
      <c r="Z17" s="161">
        <v>69500542</v>
      </c>
      <c r="AA17" s="161">
        <v>1</v>
      </c>
    </row>
    <row r="18" spans="1:27" ht="12.75">
      <c r="A18" s="161" t="s">
        <v>219</v>
      </c>
      <c r="B18" s="161" t="s">
        <v>152</v>
      </c>
      <c r="C18" s="161">
        <v>1911821</v>
      </c>
      <c r="D18" s="161">
        <v>0</v>
      </c>
      <c r="E18" s="161">
        <v>1911821</v>
      </c>
      <c r="F18" s="161">
        <v>0</v>
      </c>
      <c r="G18" s="161">
        <v>1911821</v>
      </c>
      <c r="H18" s="161">
        <v>0</v>
      </c>
      <c r="I18" s="161">
        <v>0</v>
      </c>
      <c r="J18" s="161">
        <v>0</v>
      </c>
      <c r="K18" s="161">
        <v>920092194</v>
      </c>
      <c r="L18" s="161">
        <v>920092194</v>
      </c>
      <c r="M18" s="161">
        <v>169476393</v>
      </c>
      <c r="N18" s="161">
        <v>169476393</v>
      </c>
      <c r="O18" s="161">
        <v>99975851</v>
      </c>
      <c r="P18" s="161">
        <v>134722446</v>
      </c>
      <c r="Q18" s="161">
        <v>69500542</v>
      </c>
      <c r="R18" s="161">
        <v>34753947</v>
      </c>
      <c r="S18" s="161">
        <v>34746595</v>
      </c>
      <c r="T18" s="161">
        <v>0</v>
      </c>
      <c r="U18" s="161">
        <v>0</v>
      </c>
      <c r="V18" s="161">
        <v>34746595</v>
      </c>
      <c r="W18" s="161">
        <v>134722446</v>
      </c>
      <c r="X18" s="161">
        <v>134722446</v>
      </c>
      <c r="Y18" s="161">
        <v>69500542</v>
      </c>
      <c r="Z18" s="161">
        <v>69500542</v>
      </c>
      <c r="AA18" s="161">
        <v>1</v>
      </c>
    </row>
    <row r="19" spans="1:27" ht="12.75">
      <c r="A19" s="161" t="s">
        <v>220</v>
      </c>
      <c r="B19" s="161" t="s">
        <v>171</v>
      </c>
      <c r="C19" s="161">
        <v>6806250</v>
      </c>
      <c r="D19" s="161">
        <v>0</v>
      </c>
      <c r="E19" s="161">
        <v>6806250</v>
      </c>
      <c r="F19" s="161">
        <v>0</v>
      </c>
      <c r="G19" s="161">
        <v>6806250</v>
      </c>
      <c r="H19" s="161">
        <v>0</v>
      </c>
      <c r="I19" s="161">
        <v>0</v>
      </c>
      <c r="J19" s="161">
        <v>0</v>
      </c>
      <c r="K19" s="161">
        <v>920092194</v>
      </c>
      <c r="L19" s="161">
        <v>920092194</v>
      </c>
      <c r="M19" s="161">
        <v>169476393</v>
      </c>
      <c r="N19" s="161">
        <v>169476393</v>
      </c>
      <c r="O19" s="161">
        <v>99975851</v>
      </c>
      <c r="P19" s="161">
        <v>134722446</v>
      </c>
      <c r="Q19" s="161">
        <v>69500542</v>
      </c>
      <c r="R19" s="161">
        <v>34753947</v>
      </c>
      <c r="S19" s="161">
        <v>34746595</v>
      </c>
      <c r="T19" s="161">
        <v>0</v>
      </c>
      <c r="U19" s="161">
        <v>0</v>
      </c>
      <c r="V19" s="161">
        <v>34746595</v>
      </c>
      <c r="W19" s="161">
        <v>134722446</v>
      </c>
      <c r="X19" s="161">
        <v>134722446</v>
      </c>
      <c r="Y19" s="161">
        <v>69500542</v>
      </c>
      <c r="Z19" s="161">
        <v>69500542</v>
      </c>
      <c r="AA19" s="161">
        <v>1</v>
      </c>
    </row>
    <row r="20" spans="1:27" ht="12.75">
      <c r="A20" s="161" t="s">
        <v>221</v>
      </c>
      <c r="B20" s="161" t="s">
        <v>172</v>
      </c>
      <c r="C20" s="161">
        <v>0</v>
      </c>
      <c r="D20" s="161">
        <v>81344</v>
      </c>
      <c r="E20" s="161">
        <v>0</v>
      </c>
      <c r="F20" s="161">
        <v>81344</v>
      </c>
      <c r="G20" s="161">
        <v>0</v>
      </c>
      <c r="H20" s="161">
        <v>81344</v>
      </c>
      <c r="I20" s="161">
        <v>0</v>
      </c>
      <c r="J20" s="161">
        <v>0</v>
      </c>
      <c r="K20" s="161">
        <v>920092194</v>
      </c>
      <c r="L20" s="161">
        <v>920092194</v>
      </c>
      <c r="M20" s="161">
        <v>169476393</v>
      </c>
      <c r="N20" s="161">
        <v>169476393</v>
      </c>
      <c r="O20" s="161">
        <v>99975851</v>
      </c>
      <c r="P20" s="161">
        <v>134722446</v>
      </c>
      <c r="Q20" s="161">
        <v>69500542</v>
      </c>
      <c r="R20" s="161">
        <v>34753947</v>
      </c>
      <c r="S20" s="161">
        <v>34746595</v>
      </c>
      <c r="T20" s="161">
        <v>0</v>
      </c>
      <c r="U20" s="161">
        <v>0</v>
      </c>
      <c r="V20" s="161">
        <v>34746595</v>
      </c>
      <c r="W20" s="161">
        <v>134722446</v>
      </c>
      <c r="X20" s="161">
        <v>134722446</v>
      </c>
      <c r="Y20" s="161">
        <v>69500542</v>
      </c>
      <c r="Z20" s="161">
        <v>69500542</v>
      </c>
      <c r="AA20" s="161">
        <v>1</v>
      </c>
    </row>
    <row r="21" spans="1:27" ht="12.75">
      <c r="A21" s="161" t="s">
        <v>222</v>
      </c>
      <c r="B21" s="161" t="s">
        <v>84</v>
      </c>
      <c r="C21" s="161">
        <v>0</v>
      </c>
      <c r="D21" s="161">
        <v>2191335</v>
      </c>
      <c r="E21" s="161">
        <v>0</v>
      </c>
      <c r="F21" s="161">
        <v>2191335</v>
      </c>
      <c r="G21" s="161">
        <v>0</v>
      </c>
      <c r="H21" s="161">
        <v>2191335</v>
      </c>
      <c r="I21" s="161">
        <v>0</v>
      </c>
      <c r="J21" s="161">
        <v>0</v>
      </c>
      <c r="K21" s="161">
        <v>920092194</v>
      </c>
      <c r="L21" s="161">
        <v>920092194</v>
      </c>
      <c r="M21" s="161">
        <v>169476393</v>
      </c>
      <c r="N21" s="161">
        <v>169476393</v>
      </c>
      <c r="O21" s="161">
        <v>99975851</v>
      </c>
      <c r="P21" s="161">
        <v>134722446</v>
      </c>
      <c r="Q21" s="161">
        <v>69500542</v>
      </c>
      <c r="R21" s="161">
        <v>34753947</v>
      </c>
      <c r="S21" s="161">
        <v>34746595</v>
      </c>
      <c r="T21" s="161">
        <v>0</v>
      </c>
      <c r="U21" s="161">
        <v>0</v>
      </c>
      <c r="V21" s="161">
        <v>34746595</v>
      </c>
      <c r="W21" s="161">
        <v>134722446</v>
      </c>
      <c r="X21" s="161">
        <v>134722446</v>
      </c>
      <c r="Y21" s="161">
        <v>69500542</v>
      </c>
      <c r="Z21" s="161">
        <v>69500542</v>
      </c>
      <c r="AA21" s="161">
        <v>1</v>
      </c>
    </row>
    <row r="22" spans="1:27" ht="12.75">
      <c r="A22" s="161" t="s">
        <v>223</v>
      </c>
      <c r="B22" s="161" t="s">
        <v>173</v>
      </c>
      <c r="C22" s="161">
        <v>0</v>
      </c>
      <c r="D22" s="161">
        <v>273120</v>
      </c>
      <c r="E22" s="161">
        <v>0</v>
      </c>
      <c r="F22" s="161">
        <v>273120</v>
      </c>
      <c r="G22" s="161">
        <v>0</v>
      </c>
      <c r="H22" s="161">
        <v>273120</v>
      </c>
      <c r="I22" s="161">
        <v>0</v>
      </c>
      <c r="J22" s="161">
        <v>0</v>
      </c>
      <c r="K22" s="161">
        <v>920092194</v>
      </c>
      <c r="L22" s="161">
        <v>920092194</v>
      </c>
      <c r="M22" s="161">
        <v>169476393</v>
      </c>
      <c r="N22" s="161">
        <v>169476393</v>
      </c>
      <c r="O22" s="161">
        <v>99975851</v>
      </c>
      <c r="P22" s="161">
        <v>134722446</v>
      </c>
      <c r="Q22" s="161">
        <v>69500542</v>
      </c>
      <c r="R22" s="161">
        <v>34753947</v>
      </c>
      <c r="S22" s="161">
        <v>34746595</v>
      </c>
      <c r="T22" s="161">
        <v>0</v>
      </c>
      <c r="U22" s="161">
        <v>0</v>
      </c>
      <c r="V22" s="161">
        <v>34746595</v>
      </c>
      <c r="W22" s="161">
        <v>134722446</v>
      </c>
      <c r="X22" s="161">
        <v>134722446</v>
      </c>
      <c r="Y22" s="161">
        <v>69500542</v>
      </c>
      <c r="Z22" s="161">
        <v>69500542</v>
      </c>
      <c r="AA22" s="161">
        <v>1</v>
      </c>
    </row>
    <row r="23" spans="1:27" ht="12.75">
      <c r="A23" s="161" t="s">
        <v>224</v>
      </c>
      <c r="B23" s="161" t="s">
        <v>174</v>
      </c>
      <c r="C23" s="161">
        <v>0</v>
      </c>
      <c r="D23" s="161">
        <v>680628</v>
      </c>
      <c r="E23" s="161">
        <v>0</v>
      </c>
      <c r="F23" s="161">
        <v>680628</v>
      </c>
      <c r="G23" s="161">
        <v>0</v>
      </c>
      <c r="H23" s="161">
        <v>680628</v>
      </c>
      <c r="I23" s="161">
        <v>0</v>
      </c>
      <c r="J23" s="161">
        <v>0</v>
      </c>
      <c r="K23" s="161">
        <v>920092194</v>
      </c>
      <c r="L23" s="161">
        <v>920092194</v>
      </c>
      <c r="M23" s="161">
        <v>169476393</v>
      </c>
      <c r="N23" s="161">
        <v>169476393</v>
      </c>
      <c r="O23" s="161">
        <v>99975851</v>
      </c>
      <c r="P23" s="161">
        <v>134722446</v>
      </c>
      <c r="Q23" s="161">
        <v>69500542</v>
      </c>
      <c r="R23" s="161">
        <v>34753947</v>
      </c>
      <c r="S23" s="161">
        <v>34746595</v>
      </c>
      <c r="T23" s="161">
        <v>0</v>
      </c>
      <c r="U23" s="161">
        <v>0</v>
      </c>
      <c r="V23" s="161">
        <v>34746595</v>
      </c>
      <c r="W23" s="161">
        <v>134722446</v>
      </c>
      <c r="X23" s="161">
        <v>134722446</v>
      </c>
      <c r="Y23" s="161">
        <v>69500542</v>
      </c>
      <c r="Z23" s="161">
        <v>69500542</v>
      </c>
      <c r="AA23" s="161">
        <v>1</v>
      </c>
    </row>
    <row r="24" spans="1:27" ht="12.75">
      <c r="A24" s="161" t="s">
        <v>226</v>
      </c>
      <c r="B24" s="161" t="s">
        <v>24</v>
      </c>
      <c r="C24" s="161">
        <v>8309632</v>
      </c>
      <c r="D24" s="161">
        <v>37739324</v>
      </c>
      <c r="E24" s="161">
        <v>0</v>
      </c>
      <c r="F24" s="161">
        <v>29429692</v>
      </c>
      <c r="G24" s="161">
        <v>0</v>
      </c>
      <c r="H24" s="161">
        <v>29429692</v>
      </c>
      <c r="I24" s="161">
        <v>0</v>
      </c>
      <c r="J24" s="161">
        <v>0</v>
      </c>
      <c r="K24" s="161">
        <v>920092194</v>
      </c>
      <c r="L24" s="161">
        <v>920092194</v>
      </c>
      <c r="M24" s="161">
        <v>169476393</v>
      </c>
      <c r="N24" s="161">
        <v>169476393</v>
      </c>
      <c r="O24" s="161">
        <v>99975851</v>
      </c>
      <c r="P24" s="161">
        <v>134722446</v>
      </c>
      <c r="Q24" s="161">
        <v>69500542</v>
      </c>
      <c r="R24" s="161">
        <v>34753947</v>
      </c>
      <c r="S24" s="161">
        <v>34746595</v>
      </c>
      <c r="T24" s="161">
        <v>0</v>
      </c>
      <c r="U24" s="161">
        <v>0</v>
      </c>
      <c r="V24" s="161">
        <v>34746595</v>
      </c>
      <c r="W24" s="161">
        <v>134722446</v>
      </c>
      <c r="X24" s="161">
        <v>134722446</v>
      </c>
      <c r="Y24" s="161">
        <v>69500542</v>
      </c>
      <c r="Z24" s="161">
        <v>69500542</v>
      </c>
      <c r="AA24" s="161">
        <v>1</v>
      </c>
    </row>
    <row r="25" spans="1:27" ht="12.75">
      <c r="A25" s="161" t="s">
        <v>227</v>
      </c>
      <c r="B25" s="161" t="s">
        <v>85</v>
      </c>
      <c r="C25" s="161">
        <v>150263</v>
      </c>
      <c r="D25" s="161">
        <v>150263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920092194</v>
      </c>
      <c r="L25" s="161">
        <v>920092194</v>
      </c>
      <c r="M25" s="161">
        <v>169476393</v>
      </c>
      <c r="N25" s="161">
        <v>169476393</v>
      </c>
      <c r="O25" s="161">
        <v>99975851</v>
      </c>
      <c r="P25" s="161">
        <v>134722446</v>
      </c>
      <c r="Q25" s="161">
        <v>69500542</v>
      </c>
      <c r="R25" s="161">
        <v>34753947</v>
      </c>
      <c r="S25" s="161">
        <v>34746595</v>
      </c>
      <c r="T25" s="161">
        <v>0</v>
      </c>
      <c r="U25" s="161">
        <v>0</v>
      </c>
      <c r="V25" s="161">
        <v>34746595</v>
      </c>
      <c r="W25" s="161">
        <v>134722446</v>
      </c>
      <c r="X25" s="161">
        <v>134722446</v>
      </c>
      <c r="Y25" s="161">
        <v>69500542</v>
      </c>
      <c r="Z25" s="161">
        <v>69500542</v>
      </c>
      <c r="AA25" s="161">
        <v>1</v>
      </c>
    </row>
    <row r="26" spans="1:27" ht="12.75">
      <c r="A26" s="161" t="s">
        <v>228</v>
      </c>
      <c r="B26" s="161" t="s">
        <v>128</v>
      </c>
      <c r="C26" s="161">
        <v>2143516</v>
      </c>
      <c r="D26" s="161">
        <v>2143516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920092194</v>
      </c>
      <c r="L26" s="161">
        <v>920092194</v>
      </c>
      <c r="M26" s="161">
        <v>169476393</v>
      </c>
      <c r="N26" s="161">
        <v>169476393</v>
      </c>
      <c r="O26" s="161">
        <v>99975851</v>
      </c>
      <c r="P26" s="161">
        <v>134722446</v>
      </c>
      <c r="Q26" s="161">
        <v>69500542</v>
      </c>
      <c r="R26" s="161">
        <v>34753947</v>
      </c>
      <c r="S26" s="161">
        <v>34746595</v>
      </c>
      <c r="T26" s="161">
        <v>0</v>
      </c>
      <c r="U26" s="161">
        <v>0</v>
      </c>
      <c r="V26" s="161">
        <v>34746595</v>
      </c>
      <c r="W26" s="161">
        <v>134722446</v>
      </c>
      <c r="X26" s="161">
        <v>134722446</v>
      </c>
      <c r="Y26" s="161">
        <v>69500542</v>
      </c>
      <c r="Z26" s="161">
        <v>69500542</v>
      </c>
      <c r="AA26" s="161">
        <v>1</v>
      </c>
    </row>
    <row r="27" spans="1:27" ht="12.75">
      <c r="A27" s="161" t="s">
        <v>229</v>
      </c>
      <c r="B27" s="161" t="s">
        <v>116</v>
      </c>
      <c r="C27" s="161">
        <v>3500</v>
      </c>
      <c r="D27" s="161">
        <v>149698</v>
      </c>
      <c r="E27" s="161">
        <v>0</v>
      </c>
      <c r="F27" s="161">
        <v>146198</v>
      </c>
      <c r="G27" s="161">
        <v>0</v>
      </c>
      <c r="H27" s="161">
        <v>146198</v>
      </c>
      <c r="I27" s="161">
        <v>0</v>
      </c>
      <c r="J27" s="161">
        <v>0</v>
      </c>
      <c r="K27" s="161">
        <v>920092194</v>
      </c>
      <c r="L27" s="161">
        <v>920092194</v>
      </c>
      <c r="M27" s="161">
        <v>169476393</v>
      </c>
      <c r="N27" s="161">
        <v>169476393</v>
      </c>
      <c r="O27" s="161">
        <v>99975851</v>
      </c>
      <c r="P27" s="161">
        <v>134722446</v>
      </c>
      <c r="Q27" s="161">
        <v>69500542</v>
      </c>
      <c r="R27" s="161">
        <v>34753947</v>
      </c>
      <c r="S27" s="161">
        <v>34746595</v>
      </c>
      <c r="T27" s="161">
        <v>0</v>
      </c>
      <c r="U27" s="161">
        <v>0</v>
      </c>
      <c r="V27" s="161">
        <v>34746595</v>
      </c>
      <c r="W27" s="161">
        <v>134722446</v>
      </c>
      <c r="X27" s="161">
        <v>134722446</v>
      </c>
      <c r="Y27" s="161">
        <v>69500542</v>
      </c>
      <c r="Z27" s="161">
        <v>69500542</v>
      </c>
      <c r="AA27" s="161">
        <v>1</v>
      </c>
    </row>
    <row r="28" spans="1:27" ht="12.75">
      <c r="A28" s="161" t="s">
        <v>230</v>
      </c>
      <c r="B28" s="161" t="s">
        <v>156</v>
      </c>
      <c r="C28" s="161">
        <v>52247</v>
      </c>
      <c r="D28" s="161">
        <v>52247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920092194</v>
      </c>
      <c r="L28" s="161">
        <v>920092194</v>
      </c>
      <c r="M28" s="161">
        <v>169476393</v>
      </c>
      <c r="N28" s="161">
        <v>169476393</v>
      </c>
      <c r="O28" s="161">
        <v>99975851</v>
      </c>
      <c r="P28" s="161">
        <v>134722446</v>
      </c>
      <c r="Q28" s="161">
        <v>69500542</v>
      </c>
      <c r="R28" s="161">
        <v>34753947</v>
      </c>
      <c r="S28" s="161">
        <v>34746595</v>
      </c>
      <c r="T28" s="161">
        <v>0</v>
      </c>
      <c r="U28" s="161">
        <v>0</v>
      </c>
      <c r="V28" s="161">
        <v>34746595</v>
      </c>
      <c r="W28" s="161">
        <v>134722446</v>
      </c>
      <c r="X28" s="161">
        <v>134722446</v>
      </c>
      <c r="Y28" s="161">
        <v>69500542</v>
      </c>
      <c r="Z28" s="161">
        <v>69500542</v>
      </c>
      <c r="AA28" s="161">
        <v>1</v>
      </c>
    </row>
    <row r="29" spans="1:27" ht="12.75">
      <c r="A29" s="161" t="s">
        <v>231</v>
      </c>
      <c r="B29" s="161" t="s">
        <v>86</v>
      </c>
      <c r="C29" s="161">
        <v>15850000</v>
      </c>
      <c r="D29" s="161">
        <v>15850000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920092194</v>
      </c>
      <c r="L29" s="161">
        <v>920092194</v>
      </c>
      <c r="M29" s="161">
        <v>169476393</v>
      </c>
      <c r="N29" s="161">
        <v>169476393</v>
      </c>
      <c r="O29" s="161">
        <v>99975851</v>
      </c>
      <c r="P29" s="161">
        <v>134722446</v>
      </c>
      <c r="Q29" s="161">
        <v>69500542</v>
      </c>
      <c r="R29" s="161">
        <v>34753947</v>
      </c>
      <c r="S29" s="161">
        <v>34746595</v>
      </c>
      <c r="T29" s="161">
        <v>0</v>
      </c>
      <c r="U29" s="161">
        <v>0</v>
      </c>
      <c r="V29" s="161">
        <v>34746595</v>
      </c>
      <c r="W29" s="161">
        <v>134722446</v>
      </c>
      <c r="X29" s="161">
        <v>134722446</v>
      </c>
      <c r="Y29" s="161">
        <v>69500542</v>
      </c>
      <c r="Z29" s="161">
        <v>69500542</v>
      </c>
      <c r="AA29" s="161">
        <v>1</v>
      </c>
    </row>
    <row r="30" spans="1:27" ht="12.75">
      <c r="A30" s="161" t="s">
        <v>233</v>
      </c>
      <c r="B30" s="161" t="s">
        <v>87</v>
      </c>
      <c r="C30" s="161">
        <v>43806313</v>
      </c>
      <c r="D30" s="161">
        <v>43806313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920092194</v>
      </c>
      <c r="L30" s="161">
        <v>920092194</v>
      </c>
      <c r="M30" s="161">
        <v>169476393</v>
      </c>
      <c r="N30" s="161">
        <v>169476393</v>
      </c>
      <c r="O30" s="161">
        <v>99975851</v>
      </c>
      <c r="P30" s="161">
        <v>134722446</v>
      </c>
      <c r="Q30" s="161">
        <v>69500542</v>
      </c>
      <c r="R30" s="161">
        <v>34753947</v>
      </c>
      <c r="S30" s="161">
        <v>34746595</v>
      </c>
      <c r="T30" s="161">
        <v>0</v>
      </c>
      <c r="U30" s="161">
        <v>0</v>
      </c>
      <c r="V30" s="161">
        <v>34746595</v>
      </c>
      <c r="W30" s="161">
        <v>134722446</v>
      </c>
      <c r="X30" s="161">
        <v>134722446</v>
      </c>
      <c r="Y30" s="161">
        <v>69500542</v>
      </c>
      <c r="Z30" s="161">
        <v>69500542</v>
      </c>
      <c r="AA30" s="161">
        <v>1</v>
      </c>
    </row>
    <row r="31" spans="1:27" ht="12.75">
      <c r="A31" s="161" t="s">
        <v>234</v>
      </c>
      <c r="B31" s="161" t="s">
        <v>166</v>
      </c>
      <c r="C31" s="161">
        <v>54999</v>
      </c>
      <c r="D31" s="161">
        <v>124999</v>
      </c>
      <c r="E31" s="161">
        <v>0</v>
      </c>
      <c r="F31" s="161">
        <v>70000</v>
      </c>
      <c r="G31" s="161">
        <v>0</v>
      </c>
      <c r="H31" s="161">
        <v>70000</v>
      </c>
      <c r="I31" s="161">
        <v>0</v>
      </c>
      <c r="J31" s="161">
        <v>0</v>
      </c>
      <c r="K31" s="161">
        <v>920092194</v>
      </c>
      <c r="L31" s="161">
        <v>920092194</v>
      </c>
      <c r="M31" s="161">
        <v>169476393</v>
      </c>
      <c r="N31" s="161">
        <v>169476393</v>
      </c>
      <c r="O31" s="161">
        <v>99975851</v>
      </c>
      <c r="P31" s="161">
        <v>134722446</v>
      </c>
      <c r="Q31" s="161">
        <v>69500542</v>
      </c>
      <c r="R31" s="161">
        <v>34753947</v>
      </c>
      <c r="S31" s="161">
        <v>34746595</v>
      </c>
      <c r="T31" s="161">
        <v>0</v>
      </c>
      <c r="U31" s="161">
        <v>0</v>
      </c>
      <c r="V31" s="161">
        <v>34746595</v>
      </c>
      <c r="W31" s="161">
        <v>134722446</v>
      </c>
      <c r="X31" s="161">
        <v>134722446</v>
      </c>
      <c r="Y31" s="161">
        <v>69500542</v>
      </c>
      <c r="Z31" s="161">
        <v>69500542</v>
      </c>
      <c r="AA31" s="161">
        <v>1</v>
      </c>
    </row>
    <row r="32" spans="1:27" ht="12.75">
      <c r="A32" s="161" t="s">
        <v>236</v>
      </c>
      <c r="B32" s="161" t="s">
        <v>162</v>
      </c>
      <c r="C32" s="161">
        <v>7147</v>
      </c>
      <c r="D32" s="161">
        <v>7147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920092194</v>
      </c>
      <c r="L32" s="161">
        <v>920092194</v>
      </c>
      <c r="M32" s="161">
        <v>169476393</v>
      </c>
      <c r="N32" s="161">
        <v>169476393</v>
      </c>
      <c r="O32" s="161">
        <v>99975851</v>
      </c>
      <c r="P32" s="161">
        <v>134722446</v>
      </c>
      <c r="Q32" s="161">
        <v>69500542</v>
      </c>
      <c r="R32" s="161">
        <v>34753947</v>
      </c>
      <c r="S32" s="161">
        <v>34746595</v>
      </c>
      <c r="T32" s="161">
        <v>0</v>
      </c>
      <c r="U32" s="161">
        <v>0</v>
      </c>
      <c r="V32" s="161">
        <v>34746595</v>
      </c>
      <c r="W32" s="161">
        <v>134722446</v>
      </c>
      <c r="X32" s="161">
        <v>134722446</v>
      </c>
      <c r="Y32" s="161">
        <v>69500542</v>
      </c>
      <c r="Z32" s="161">
        <v>69500542</v>
      </c>
      <c r="AA32" s="161">
        <v>1</v>
      </c>
    </row>
    <row r="33" spans="1:27" ht="12.75">
      <c r="A33" s="161" t="s">
        <v>237</v>
      </c>
      <c r="B33" s="161" t="s">
        <v>88</v>
      </c>
      <c r="C33" s="161">
        <v>494088</v>
      </c>
      <c r="D33" s="161">
        <v>569211</v>
      </c>
      <c r="E33" s="161">
        <v>0</v>
      </c>
      <c r="F33" s="161">
        <v>75123</v>
      </c>
      <c r="G33" s="161">
        <v>0</v>
      </c>
      <c r="H33" s="161">
        <v>75123</v>
      </c>
      <c r="I33" s="161">
        <v>0</v>
      </c>
      <c r="J33" s="161">
        <v>0</v>
      </c>
      <c r="K33" s="161">
        <v>920092194</v>
      </c>
      <c r="L33" s="161">
        <v>920092194</v>
      </c>
      <c r="M33" s="161">
        <v>169476393</v>
      </c>
      <c r="N33" s="161">
        <v>169476393</v>
      </c>
      <c r="O33" s="161">
        <v>99975851</v>
      </c>
      <c r="P33" s="161">
        <v>134722446</v>
      </c>
      <c r="Q33" s="161">
        <v>69500542</v>
      </c>
      <c r="R33" s="161">
        <v>34753947</v>
      </c>
      <c r="S33" s="161">
        <v>34746595</v>
      </c>
      <c r="T33" s="161">
        <v>0</v>
      </c>
      <c r="U33" s="161">
        <v>0</v>
      </c>
      <c r="V33" s="161">
        <v>34746595</v>
      </c>
      <c r="W33" s="161">
        <v>134722446</v>
      </c>
      <c r="X33" s="161">
        <v>134722446</v>
      </c>
      <c r="Y33" s="161">
        <v>69500542</v>
      </c>
      <c r="Z33" s="161">
        <v>69500542</v>
      </c>
      <c r="AA33" s="161">
        <v>1</v>
      </c>
    </row>
    <row r="34" spans="1:27" ht="12.75">
      <c r="A34" s="161" t="s">
        <v>238</v>
      </c>
      <c r="B34" s="161" t="s">
        <v>89</v>
      </c>
      <c r="C34" s="161">
        <v>477314</v>
      </c>
      <c r="D34" s="161">
        <v>477314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920092194</v>
      </c>
      <c r="L34" s="161">
        <v>920092194</v>
      </c>
      <c r="M34" s="161">
        <v>169476393</v>
      </c>
      <c r="N34" s="161">
        <v>169476393</v>
      </c>
      <c r="O34" s="161">
        <v>99975851</v>
      </c>
      <c r="P34" s="161">
        <v>134722446</v>
      </c>
      <c r="Q34" s="161">
        <v>69500542</v>
      </c>
      <c r="R34" s="161">
        <v>34753947</v>
      </c>
      <c r="S34" s="161">
        <v>34746595</v>
      </c>
      <c r="T34" s="161">
        <v>0</v>
      </c>
      <c r="U34" s="161">
        <v>0</v>
      </c>
      <c r="V34" s="161">
        <v>34746595</v>
      </c>
      <c r="W34" s="161">
        <v>134722446</v>
      </c>
      <c r="X34" s="161">
        <v>134722446</v>
      </c>
      <c r="Y34" s="161">
        <v>69500542</v>
      </c>
      <c r="Z34" s="161">
        <v>69500542</v>
      </c>
      <c r="AA34" s="161">
        <v>1</v>
      </c>
    </row>
    <row r="35" spans="1:27" ht="12.75">
      <c r="A35" s="161" t="s">
        <v>239</v>
      </c>
      <c r="B35" s="161" t="s">
        <v>90</v>
      </c>
      <c r="C35" s="161">
        <v>1816852</v>
      </c>
      <c r="D35" s="161">
        <v>1877005</v>
      </c>
      <c r="E35" s="161">
        <v>0</v>
      </c>
      <c r="F35" s="161">
        <v>60153</v>
      </c>
      <c r="G35" s="161">
        <v>0</v>
      </c>
      <c r="H35" s="161">
        <v>60153</v>
      </c>
      <c r="I35" s="161">
        <v>0</v>
      </c>
      <c r="J35" s="161">
        <v>0</v>
      </c>
      <c r="K35" s="161">
        <v>920092194</v>
      </c>
      <c r="L35" s="161">
        <v>920092194</v>
      </c>
      <c r="M35" s="161">
        <v>169476393</v>
      </c>
      <c r="N35" s="161">
        <v>169476393</v>
      </c>
      <c r="O35" s="161">
        <v>99975851</v>
      </c>
      <c r="P35" s="161">
        <v>134722446</v>
      </c>
      <c r="Q35" s="161">
        <v>69500542</v>
      </c>
      <c r="R35" s="161">
        <v>34753947</v>
      </c>
      <c r="S35" s="161">
        <v>34746595</v>
      </c>
      <c r="T35" s="161">
        <v>0</v>
      </c>
      <c r="U35" s="161">
        <v>0</v>
      </c>
      <c r="V35" s="161">
        <v>34746595</v>
      </c>
      <c r="W35" s="161">
        <v>134722446</v>
      </c>
      <c r="X35" s="161">
        <v>134722446</v>
      </c>
      <c r="Y35" s="161">
        <v>69500542</v>
      </c>
      <c r="Z35" s="161">
        <v>69500542</v>
      </c>
      <c r="AA35" s="161">
        <v>1</v>
      </c>
    </row>
    <row r="36" spans="1:27" ht="12.75">
      <c r="A36" s="161" t="s">
        <v>240</v>
      </c>
      <c r="B36" s="161" t="s">
        <v>91</v>
      </c>
      <c r="C36" s="161">
        <v>8243013</v>
      </c>
      <c r="D36" s="161">
        <v>9219648</v>
      </c>
      <c r="E36" s="161">
        <v>0</v>
      </c>
      <c r="F36" s="161">
        <v>976635</v>
      </c>
      <c r="G36" s="161">
        <v>0</v>
      </c>
      <c r="H36" s="161">
        <v>976635</v>
      </c>
      <c r="I36" s="161">
        <v>0</v>
      </c>
      <c r="J36" s="161">
        <v>0</v>
      </c>
      <c r="K36" s="161">
        <v>920092194</v>
      </c>
      <c r="L36" s="161">
        <v>920092194</v>
      </c>
      <c r="M36" s="161">
        <v>169476393</v>
      </c>
      <c r="N36" s="161">
        <v>169476393</v>
      </c>
      <c r="O36" s="161">
        <v>99975851</v>
      </c>
      <c r="P36" s="161">
        <v>134722446</v>
      </c>
      <c r="Q36" s="161">
        <v>69500542</v>
      </c>
      <c r="R36" s="161">
        <v>34753947</v>
      </c>
      <c r="S36" s="161">
        <v>34746595</v>
      </c>
      <c r="T36" s="161">
        <v>0</v>
      </c>
      <c r="U36" s="161">
        <v>0</v>
      </c>
      <c r="V36" s="161">
        <v>34746595</v>
      </c>
      <c r="W36" s="161">
        <v>134722446</v>
      </c>
      <c r="X36" s="161">
        <v>134722446</v>
      </c>
      <c r="Y36" s="161">
        <v>69500542</v>
      </c>
      <c r="Z36" s="161">
        <v>69500542</v>
      </c>
      <c r="AA36" s="161">
        <v>1</v>
      </c>
    </row>
    <row r="37" spans="1:27" ht="12.75">
      <c r="A37" s="161" t="s">
        <v>241</v>
      </c>
      <c r="B37" s="161" t="s">
        <v>92</v>
      </c>
      <c r="C37" s="161">
        <v>3886844</v>
      </c>
      <c r="D37" s="161">
        <v>4454239</v>
      </c>
      <c r="E37" s="161">
        <v>0</v>
      </c>
      <c r="F37" s="161">
        <v>567395</v>
      </c>
      <c r="G37" s="161">
        <v>0</v>
      </c>
      <c r="H37" s="161">
        <v>567395</v>
      </c>
      <c r="I37" s="161">
        <v>0</v>
      </c>
      <c r="J37" s="161">
        <v>0</v>
      </c>
      <c r="K37" s="161">
        <v>920092194</v>
      </c>
      <c r="L37" s="161">
        <v>920092194</v>
      </c>
      <c r="M37" s="161">
        <v>169476393</v>
      </c>
      <c r="N37" s="161">
        <v>169476393</v>
      </c>
      <c r="O37" s="161">
        <v>99975851</v>
      </c>
      <c r="P37" s="161">
        <v>134722446</v>
      </c>
      <c r="Q37" s="161">
        <v>69500542</v>
      </c>
      <c r="R37" s="161">
        <v>34753947</v>
      </c>
      <c r="S37" s="161">
        <v>34746595</v>
      </c>
      <c r="T37" s="161">
        <v>0</v>
      </c>
      <c r="U37" s="161">
        <v>0</v>
      </c>
      <c r="V37" s="161">
        <v>34746595</v>
      </c>
      <c r="W37" s="161">
        <v>134722446</v>
      </c>
      <c r="X37" s="161">
        <v>134722446</v>
      </c>
      <c r="Y37" s="161">
        <v>69500542</v>
      </c>
      <c r="Z37" s="161">
        <v>69500542</v>
      </c>
      <c r="AA37" s="161">
        <v>1</v>
      </c>
    </row>
    <row r="38" spans="1:27" ht="12.75">
      <c r="A38" s="161" t="s">
        <v>242</v>
      </c>
      <c r="B38" s="161" t="s">
        <v>93</v>
      </c>
      <c r="C38" s="161">
        <v>412772</v>
      </c>
      <c r="D38" s="161">
        <v>473351</v>
      </c>
      <c r="E38" s="161">
        <v>0</v>
      </c>
      <c r="F38" s="161">
        <v>60579</v>
      </c>
      <c r="G38" s="161">
        <v>0</v>
      </c>
      <c r="H38" s="161">
        <v>60579</v>
      </c>
      <c r="I38" s="161">
        <v>0</v>
      </c>
      <c r="J38" s="161">
        <v>0</v>
      </c>
      <c r="K38" s="161">
        <v>920092194</v>
      </c>
      <c r="L38" s="161">
        <v>920092194</v>
      </c>
      <c r="M38" s="161">
        <v>169476393</v>
      </c>
      <c r="N38" s="161">
        <v>169476393</v>
      </c>
      <c r="O38" s="161">
        <v>99975851</v>
      </c>
      <c r="P38" s="161">
        <v>134722446</v>
      </c>
      <c r="Q38" s="161">
        <v>69500542</v>
      </c>
      <c r="R38" s="161">
        <v>34753947</v>
      </c>
      <c r="S38" s="161">
        <v>34746595</v>
      </c>
      <c r="T38" s="161">
        <v>0</v>
      </c>
      <c r="U38" s="161">
        <v>0</v>
      </c>
      <c r="V38" s="161">
        <v>34746595</v>
      </c>
      <c r="W38" s="161">
        <v>134722446</v>
      </c>
      <c r="X38" s="161">
        <v>134722446</v>
      </c>
      <c r="Y38" s="161">
        <v>69500542</v>
      </c>
      <c r="Z38" s="161">
        <v>69500542</v>
      </c>
      <c r="AA38" s="161">
        <v>1</v>
      </c>
    </row>
    <row r="39" spans="1:27" ht="12.75">
      <c r="A39" s="161" t="s">
        <v>299</v>
      </c>
      <c r="B39" s="161" t="s">
        <v>296</v>
      </c>
      <c r="C39" s="161">
        <v>221420</v>
      </c>
      <c r="D39" s="161">
        <v>441785</v>
      </c>
      <c r="E39" s="161">
        <v>0</v>
      </c>
      <c r="F39" s="161">
        <v>220365</v>
      </c>
      <c r="G39" s="161">
        <v>0</v>
      </c>
      <c r="H39" s="161">
        <v>220365</v>
      </c>
      <c r="I39" s="161">
        <v>0</v>
      </c>
      <c r="J39" s="161">
        <v>0</v>
      </c>
      <c r="K39" s="161">
        <v>920092194</v>
      </c>
      <c r="L39" s="161">
        <v>920092194</v>
      </c>
      <c r="M39" s="161">
        <v>169476393</v>
      </c>
      <c r="N39" s="161">
        <v>169476393</v>
      </c>
      <c r="O39" s="161">
        <v>99975851</v>
      </c>
      <c r="P39" s="161">
        <v>134722446</v>
      </c>
      <c r="Q39" s="161">
        <v>69500542</v>
      </c>
      <c r="R39" s="161">
        <v>34753947</v>
      </c>
      <c r="S39" s="161">
        <v>34746595</v>
      </c>
      <c r="T39" s="161">
        <v>0</v>
      </c>
      <c r="U39" s="161">
        <v>0</v>
      </c>
      <c r="V39" s="161">
        <v>34746595</v>
      </c>
      <c r="W39" s="161">
        <v>134722446</v>
      </c>
      <c r="X39" s="161">
        <v>134722446</v>
      </c>
      <c r="Y39" s="161">
        <v>69500542</v>
      </c>
      <c r="Z39" s="161">
        <v>69500542</v>
      </c>
      <c r="AA39" s="161">
        <v>1</v>
      </c>
    </row>
    <row r="40" spans="1:27" ht="12.75">
      <c r="A40" s="161" t="s">
        <v>244</v>
      </c>
      <c r="B40" s="161" t="s">
        <v>129</v>
      </c>
      <c r="C40" s="161">
        <v>18923660</v>
      </c>
      <c r="D40" s="161">
        <v>19107437</v>
      </c>
      <c r="E40" s="161">
        <v>0</v>
      </c>
      <c r="F40" s="161">
        <v>183777</v>
      </c>
      <c r="G40" s="161">
        <v>0</v>
      </c>
      <c r="H40" s="161">
        <v>183777</v>
      </c>
      <c r="I40" s="161">
        <v>0</v>
      </c>
      <c r="J40" s="161">
        <v>0</v>
      </c>
      <c r="K40" s="161">
        <v>920092194</v>
      </c>
      <c r="L40" s="161">
        <v>920092194</v>
      </c>
      <c r="M40" s="161">
        <v>169476393</v>
      </c>
      <c r="N40" s="161">
        <v>169476393</v>
      </c>
      <c r="O40" s="161">
        <v>99975851</v>
      </c>
      <c r="P40" s="161">
        <v>134722446</v>
      </c>
      <c r="Q40" s="161">
        <v>69500542</v>
      </c>
      <c r="R40" s="161">
        <v>34753947</v>
      </c>
      <c r="S40" s="161">
        <v>34746595</v>
      </c>
      <c r="T40" s="161">
        <v>0</v>
      </c>
      <c r="U40" s="161">
        <v>0</v>
      </c>
      <c r="V40" s="161">
        <v>34746595</v>
      </c>
      <c r="W40" s="161">
        <v>134722446</v>
      </c>
      <c r="X40" s="161">
        <v>134722446</v>
      </c>
      <c r="Y40" s="161">
        <v>69500542</v>
      </c>
      <c r="Z40" s="161">
        <v>69500542</v>
      </c>
      <c r="AA40" s="161">
        <v>1</v>
      </c>
    </row>
    <row r="41" spans="1:27" ht="12.75">
      <c r="A41" s="161" t="s">
        <v>245</v>
      </c>
      <c r="B41" s="161" t="s">
        <v>25</v>
      </c>
      <c r="C41" s="161">
        <v>0</v>
      </c>
      <c r="D41" s="161">
        <v>1000000</v>
      </c>
      <c r="E41" s="161">
        <v>0</v>
      </c>
      <c r="F41" s="161">
        <v>1000000</v>
      </c>
      <c r="G41" s="161">
        <v>0</v>
      </c>
      <c r="H41" s="161">
        <v>1000000</v>
      </c>
      <c r="I41" s="161">
        <v>0</v>
      </c>
      <c r="J41" s="161">
        <v>0</v>
      </c>
      <c r="K41" s="161">
        <v>920092194</v>
      </c>
      <c r="L41" s="161">
        <v>920092194</v>
      </c>
      <c r="M41" s="161">
        <v>169476393</v>
      </c>
      <c r="N41" s="161">
        <v>169476393</v>
      </c>
      <c r="O41" s="161">
        <v>99975851</v>
      </c>
      <c r="P41" s="161">
        <v>134722446</v>
      </c>
      <c r="Q41" s="161">
        <v>69500542</v>
      </c>
      <c r="R41" s="161">
        <v>34753947</v>
      </c>
      <c r="S41" s="161">
        <v>34746595</v>
      </c>
      <c r="T41" s="161">
        <v>0</v>
      </c>
      <c r="U41" s="161">
        <v>0</v>
      </c>
      <c r="V41" s="161">
        <v>34746595</v>
      </c>
      <c r="W41" s="161">
        <v>134722446</v>
      </c>
      <c r="X41" s="161">
        <v>134722446</v>
      </c>
      <c r="Y41" s="161">
        <v>69500542</v>
      </c>
      <c r="Z41" s="161">
        <v>69500542</v>
      </c>
      <c r="AA41" s="161">
        <v>1</v>
      </c>
    </row>
    <row r="42" spans="1:27" ht="12.75">
      <c r="A42" s="161" t="s">
        <v>246</v>
      </c>
      <c r="B42" s="161" t="s">
        <v>26</v>
      </c>
      <c r="C42" s="161">
        <v>0</v>
      </c>
      <c r="D42" s="161">
        <v>286576</v>
      </c>
      <c r="E42" s="161">
        <v>0</v>
      </c>
      <c r="F42" s="161">
        <v>286576</v>
      </c>
      <c r="G42" s="161">
        <v>0</v>
      </c>
      <c r="H42" s="161">
        <v>286576</v>
      </c>
      <c r="I42" s="161">
        <v>0</v>
      </c>
      <c r="J42" s="161">
        <v>0</v>
      </c>
      <c r="K42" s="161">
        <v>920092194</v>
      </c>
      <c r="L42" s="161">
        <v>920092194</v>
      </c>
      <c r="M42" s="161">
        <v>169476393</v>
      </c>
      <c r="N42" s="161">
        <v>169476393</v>
      </c>
      <c r="O42" s="161">
        <v>99975851</v>
      </c>
      <c r="P42" s="161">
        <v>134722446</v>
      </c>
      <c r="Q42" s="161">
        <v>69500542</v>
      </c>
      <c r="R42" s="161">
        <v>34753947</v>
      </c>
      <c r="S42" s="161">
        <v>34746595</v>
      </c>
      <c r="T42" s="161">
        <v>0</v>
      </c>
      <c r="U42" s="161">
        <v>0</v>
      </c>
      <c r="V42" s="161">
        <v>34746595</v>
      </c>
      <c r="W42" s="161">
        <v>134722446</v>
      </c>
      <c r="X42" s="161">
        <v>134722446</v>
      </c>
      <c r="Y42" s="161">
        <v>69500542</v>
      </c>
      <c r="Z42" s="161">
        <v>69500542</v>
      </c>
      <c r="AA42" s="161">
        <v>1</v>
      </c>
    </row>
    <row r="43" spans="1:27" ht="12.75">
      <c r="A43" s="161" t="s">
        <v>247</v>
      </c>
      <c r="B43" s="161" t="s">
        <v>124</v>
      </c>
      <c r="C43" s="161">
        <v>36642257</v>
      </c>
      <c r="D43" s="161">
        <v>135061783</v>
      </c>
      <c r="E43" s="161">
        <v>0</v>
      </c>
      <c r="F43" s="161">
        <v>98419526</v>
      </c>
      <c r="G43" s="161">
        <v>0</v>
      </c>
      <c r="H43" s="161">
        <v>98419526</v>
      </c>
      <c r="I43" s="161">
        <v>0</v>
      </c>
      <c r="J43" s="161">
        <v>0</v>
      </c>
      <c r="K43" s="161">
        <v>920092194</v>
      </c>
      <c r="L43" s="161">
        <v>920092194</v>
      </c>
      <c r="M43" s="161">
        <v>169476393</v>
      </c>
      <c r="N43" s="161">
        <v>169476393</v>
      </c>
      <c r="O43" s="161">
        <v>99975851</v>
      </c>
      <c r="P43" s="161">
        <v>134722446</v>
      </c>
      <c r="Q43" s="161">
        <v>69500542</v>
      </c>
      <c r="R43" s="161">
        <v>34753947</v>
      </c>
      <c r="S43" s="161">
        <v>34746595</v>
      </c>
      <c r="T43" s="161">
        <v>0</v>
      </c>
      <c r="U43" s="161">
        <v>0</v>
      </c>
      <c r="V43" s="161">
        <v>34746595</v>
      </c>
      <c r="W43" s="161">
        <v>134722446</v>
      </c>
      <c r="X43" s="161">
        <v>134722446</v>
      </c>
      <c r="Y43" s="161">
        <v>69500542</v>
      </c>
      <c r="Z43" s="161">
        <v>69500542</v>
      </c>
      <c r="AA43" s="161">
        <v>1</v>
      </c>
    </row>
    <row r="44" spans="1:27" ht="12.75">
      <c r="A44" s="161" t="s">
        <v>249</v>
      </c>
      <c r="B44" s="161" t="s">
        <v>149</v>
      </c>
      <c r="C44" s="161">
        <v>0</v>
      </c>
      <c r="D44" s="161">
        <v>20000</v>
      </c>
      <c r="E44" s="161">
        <v>0</v>
      </c>
      <c r="F44" s="161">
        <v>20000</v>
      </c>
      <c r="G44" s="161">
        <v>0</v>
      </c>
      <c r="H44" s="161">
        <v>0</v>
      </c>
      <c r="I44" s="161">
        <v>0</v>
      </c>
      <c r="J44" s="161">
        <v>20000</v>
      </c>
      <c r="K44" s="161">
        <v>920092194</v>
      </c>
      <c r="L44" s="161">
        <v>920092194</v>
      </c>
      <c r="M44" s="161">
        <v>169476393</v>
      </c>
      <c r="N44" s="161">
        <v>169476393</v>
      </c>
      <c r="O44" s="161">
        <v>99975851</v>
      </c>
      <c r="P44" s="161">
        <v>134722446</v>
      </c>
      <c r="Q44" s="161">
        <v>69500542</v>
      </c>
      <c r="R44" s="161">
        <v>34753947</v>
      </c>
      <c r="S44" s="161">
        <v>34746595</v>
      </c>
      <c r="T44" s="161">
        <v>0</v>
      </c>
      <c r="U44" s="161">
        <v>0</v>
      </c>
      <c r="V44" s="161">
        <v>34746595</v>
      </c>
      <c r="W44" s="161">
        <v>134722446</v>
      </c>
      <c r="X44" s="161">
        <v>134722446</v>
      </c>
      <c r="Y44" s="161">
        <v>69500542</v>
      </c>
      <c r="Z44" s="161">
        <v>69500542</v>
      </c>
      <c r="AA44" s="161">
        <v>1</v>
      </c>
    </row>
    <row r="45" spans="1:27" ht="12.75">
      <c r="A45" s="161" t="s">
        <v>250</v>
      </c>
      <c r="B45" s="161" t="s">
        <v>150</v>
      </c>
      <c r="C45" s="161">
        <v>0</v>
      </c>
      <c r="D45" s="161">
        <v>1217561</v>
      </c>
      <c r="E45" s="161">
        <v>0</v>
      </c>
      <c r="F45" s="161">
        <v>1217561</v>
      </c>
      <c r="G45" s="161">
        <v>0</v>
      </c>
      <c r="H45" s="161">
        <v>0</v>
      </c>
      <c r="I45" s="161">
        <v>0</v>
      </c>
      <c r="J45" s="161">
        <v>1217561</v>
      </c>
      <c r="K45" s="161">
        <v>920092194</v>
      </c>
      <c r="L45" s="161">
        <v>920092194</v>
      </c>
      <c r="M45" s="161">
        <v>169476393</v>
      </c>
      <c r="N45" s="161">
        <v>169476393</v>
      </c>
      <c r="O45" s="161">
        <v>99975851</v>
      </c>
      <c r="P45" s="161">
        <v>134722446</v>
      </c>
      <c r="Q45" s="161">
        <v>69500542</v>
      </c>
      <c r="R45" s="161">
        <v>34753947</v>
      </c>
      <c r="S45" s="161">
        <v>34746595</v>
      </c>
      <c r="T45" s="161">
        <v>0</v>
      </c>
      <c r="U45" s="161">
        <v>0</v>
      </c>
      <c r="V45" s="161">
        <v>34746595</v>
      </c>
      <c r="W45" s="161">
        <v>134722446</v>
      </c>
      <c r="X45" s="161">
        <v>134722446</v>
      </c>
      <c r="Y45" s="161">
        <v>69500542</v>
      </c>
      <c r="Z45" s="161">
        <v>69500542</v>
      </c>
      <c r="AA45" s="161">
        <v>1</v>
      </c>
    </row>
    <row r="46" spans="1:27" ht="12.75">
      <c r="A46" s="161" t="s">
        <v>251</v>
      </c>
      <c r="B46" s="161" t="s">
        <v>94</v>
      </c>
      <c r="C46" s="161">
        <v>1057228</v>
      </c>
      <c r="D46" s="161">
        <v>23151068</v>
      </c>
      <c r="E46" s="161">
        <v>0</v>
      </c>
      <c r="F46" s="161">
        <v>22093840</v>
      </c>
      <c r="G46" s="161">
        <v>0</v>
      </c>
      <c r="H46" s="161">
        <v>0</v>
      </c>
      <c r="I46" s="161">
        <v>0</v>
      </c>
      <c r="J46" s="161">
        <v>22093840</v>
      </c>
      <c r="K46" s="161">
        <v>920092194</v>
      </c>
      <c r="L46" s="161">
        <v>920092194</v>
      </c>
      <c r="M46" s="161">
        <v>169476393</v>
      </c>
      <c r="N46" s="161">
        <v>169476393</v>
      </c>
      <c r="O46" s="161">
        <v>99975851</v>
      </c>
      <c r="P46" s="161">
        <v>134722446</v>
      </c>
      <c r="Q46" s="161">
        <v>69500542</v>
      </c>
      <c r="R46" s="161">
        <v>34753947</v>
      </c>
      <c r="S46" s="161">
        <v>34746595</v>
      </c>
      <c r="T46" s="161">
        <v>0</v>
      </c>
      <c r="U46" s="161">
        <v>0</v>
      </c>
      <c r="V46" s="161">
        <v>34746595</v>
      </c>
      <c r="W46" s="161">
        <v>134722446</v>
      </c>
      <c r="X46" s="161">
        <v>134722446</v>
      </c>
      <c r="Y46" s="161">
        <v>69500542</v>
      </c>
      <c r="Z46" s="161">
        <v>69500542</v>
      </c>
      <c r="AA46" s="161">
        <v>1</v>
      </c>
    </row>
    <row r="47" spans="1:27" ht="12.75">
      <c r="A47" s="161" t="s">
        <v>252</v>
      </c>
      <c r="B47" s="161" t="s">
        <v>113</v>
      </c>
      <c r="C47" s="161">
        <v>915000</v>
      </c>
      <c r="D47" s="161">
        <v>11970000</v>
      </c>
      <c r="E47" s="161">
        <v>0</v>
      </c>
      <c r="F47" s="161">
        <v>11055000</v>
      </c>
      <c r="G47" s="161">
        <v>0</v>
      </c>
      <c r="H47" s="161">
        <v>0</v>
      </c>
      <c r="I47" s="161">
        <v>0</v>
      </c>
      <c r="J47" s="161">
        <v>11055000</v>
      </c>
      <c r="K47" s="161">
        <v>920092194</v>
      </c>
      <c r="L47" s="161">
        <v>920092194</v>
      </c>
      <c r="M47" s="161">
        <v>169476393</v>
      </c>
      <c r="N47" s="161">
        <v>169476393</v>
      </c>
      <c r="O47" s="161">
        <v>99975851</v>
      </c>
      <c r="P47" s="161">
        <v>134722446</v>
      </c>
      <c r="Q47" s="161">
        <v>69500542</v>
      </c>
      <c r="R47" s="161">
        <v>34753947</v>
      </c>
      <c r="S47" s="161">
        <v>34746595</v>
      </c>
      <c r="T47" s="161">
        <v>0</v>
      </c>
      <c r="U47" s="161">
        <v>0</v>
      </c>
      <c r="V47" s="161">
        <v>34746595</v>
      </c>
      <c r="W47" s="161">
        <v>134722446</v>
      </c>
      <c r="X47" s="161">
        <v>134722446</v>
      </c>
      <c r="Y47" s="161">
        <v>69500542</v>
      </c>
      <c r="Z47" s="161">
        <v>69500542</v>
      </c>
      <c r="AA47" s="161">
        <v>1</v>
      </c>
    </row>
    <row r="48" spans="1:27" ht="12.75">
      <c r="A48" s="161" t="s">
        <v>254</v>
      </c>
      <c r="B48" s="161" t="s">
        <v>95</v>
      </c>
      <c r="C48" s="161">
        <v>31717719</v>
      </c>
      <c r="D48" s="161">
        <v>31717719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920092194</v>
      </c>
      <c r="L48" s="161">
        <v>920092194</v>
      </c>
      <c r="M48" s="161">
        <v>169476393</v>
      </c>
      <c r="N48" s="161">
        <v>169476393</v>
      </c>
      <c r="O48" s="161">
        <v>99975851</v>
      </c>
      <c r="P48" s="161">
        <v>134722446</v>
      </c>
      <c r="Q48" s="161">
        <v>69500542</v>
      </c>
      <c r="R48" s="161">
        <v>34753947</v>
      </c>
      <c r="S48" s="161">
        <v>34746595</v>
      </c>
      <c r="T48" s="161">
        <v>0</v>
      </c>
      <c r="U48" s="161">
        <v>0</v>
      </c>
      <c r="V48" s="161">
        <v>34746595</v>
      </c>
      <c r="W48" s="161">
        <v>134722446</v>
      </c>
      <c r="X48" s="161">
        <v>134722446</v>
      </c>
      <c r="Y48" s="161">
        <v>69500542</v>
      </c>
      <c r="Z48" s="161">
        <v>69500542</v>
      </c>
      <c r="AA48" s="161">
        <v>1</v>
      </c>
    </row>
    <row r="49" spans="1:27" ht="12.75">
      <c r="A49" s="161" t="s">
        <v>255</v>
      </c>
      <c r="B49" s="161" t="s">
        <v>130</v>
      </c>
      <c r="C49" s="161">
        <v>0</v>
      </c>
      <c r="D49" s="161">
        <v>356260</v>
      </c>
      <c r="E49" s="161">
        <v>0</v>
      </c>
      <c r="F49" s="161">
        <v>356260</v>
      </c>
      <c r="G49" s="161">
        <v>0</v>
      </c>
      <c r="H49" s="161">
        <v>0</v>
      </c>
      <c r="I49" s="161">
        <v>0</v>
      </c>
      <c r="J49" s="161">
        <v>356260</v>
      </c>
      <c r="K49" s="161">
        <v>920092194</v>
      </c>
      <c r="L49" s="161">
        <v>920092194</v>
      </c>
      <c r="M49" s="161">
        <v>169476393</v>
      </c>
      <c r="N49" s="161">
        <v>169476393</v>
      </c>
      <c r="O49" s="161">
        <v>99975851</v>
      </c>
      <c r="P49" s="161">
        <v>134722446</v>
      </c>
      <c r="Q49" s="161">
        <v>69500542</v>
      </c>
      <c r="R49" s="161">
        <v>34753947</v>
      </c>
      <c r="S49" s="161">
        <v>34746595</v>
      </c>
      <c r="T49" s="161">
        <v>0</v>
      </c>
      <c r="U49" s="161">
        <v>0</v>
      </c>
      <c r="V49" s="161">
        <v>34746595</v>
      </c>
      <c r="W49" s="161">
        <v>134722446</v>
      </c>
      <c r="X49" s="161">
        <v>134722446</v>
      </c>
      <c r="Y49" s="161">
        <v>69500542</v>
      </c>
      <c r="Z49" s="161">
        <v>69500542</v>
      </c>
      <c r="AA49" s="161">
        <v>1</v>
      </c>
    </row>
    <row r="50" spans="1:27" ht="12.75">
      <c r="A50" s="161" t="s">
        <v>291</v>
      </c>
      <c r="B50" s="161" t="s">
        <v>292</v>
      </c>
      <c r="C50" s="161">
        <v>0</v>
      </c>
      <c r="D50" s="161">
        <v>7778</v>
      </c>
      <c r="E50" s="161">
        <v>0</v>
      </c>
      <c r="F50" s="161">
        <v>7778</v>
      </c>
      <c r="G50" s="161">
        <v>0</v>
      </c>
      <c r="H50" s="161">
        <v>0</v>
      </c>
      <c r="I50" s="161">
        <v>0</v>
      </c>
      <c r="J50" s="161">
        <v>7778</v>
      </c>
      <c r="K50" s="161">
        <v>920092194</v>
      </c>
      <c r="L50" s="161">
        <v>920092194</v>
      </c>
      <c r="M50" s="161">
        <v>169476393</v>
      </c>
      <c r="N50" s="161">
        <v>169476393</v>
      </c>
      <c r="O50" s="161">
        <v>99975851</v>
      </c>
      <c r="P50" s="161">
        <v>134722446</v>
      </c>
      <c r="Q50" s="161">
        <v>69500542</v>
      </c>
      <c r="R50" s="161">
        <v>34753947</v>
      </c>
      <c r="S50" s="161">
        <v>34746595</v>
      </c>
      <c r="T50" s="161">
        <v>0</v>
      </c>
      <c r="U50" s="161">
        <v>0</v>
      </c>
      <c r="V50" s="161">
        <v>34746595</v>
      </c>
      <c r="W50" s="161">
        <v>134722446</v>
      </c>
      <c r="X50" s="161">
        <v>134722446</v>
      </c>
      <c r="Y50" s="161">
        <v>69500542</v>
      </c>
      <c r="Z50" s="161">
        <v>69500542</v>
      </c>
      <c r="AA50" s="161">
        <v>1</v>
      </c>
    </row>
    <row r="51" spans="1:27" ht="12.75">
      <c r="A51" s="161" t="s">
        <v>256</v>
      </c>
      <c r="B51" s="161" t="s">
        <v>96</v>
      </c>
      <c r="C51" s="161">
        <v>50216754</v>
      </c>
      <c r="D51" s="161">
        <v>0</v>
      </c>
      <c r="E51" s="161">
        <v>50216754</v>
      </c>
      <c r="F51" s="161">
        <v>0</v>
      </c>
      <c r="G51" s="161">
        <v>0</v>
      </c>
      <c r="H51" s="161">
        <v>0</v>
      </c>
      <c r="I51" s="161">
        <v>50216754</v>
      </c>
      <c r="J51" s="161">
        <v>0</v>
      </c>
      <c r="K51" s="161">
        <v>920092194</v>
      </c>
      <c r="L51" s="161">
        <v>920092194</v>
      </c>
      <c r="M51" s="161">
        <v>169476393</v>
      </c>
      <c r="N51" s="161">
        <v>169476393</v>
      </c>
      <c r="O51" s="161">
        <v>99975851</v>
      </c>
      <c r="P51" s="161">
        <v>134722446</v>
      </c>
      <c r="Q51" s="161">
        <v>69500542</v>
      </c>
      <c r="R51" s="161">
        <v>34753947</v>
      </c>
      <c r="S51" s="161">
        <v>34746595</v>
      </c>
      <c r="T51" s="161">
        <v>0</v>
      </c>
      <c r="U51" s="161">
        <v>0</v>
      </c>
      <c r="V51" s="161">
        <v>34746595</v>
      </c>
      <c r="W51" s="161">
        <v>134722446</v>
      </c>
      <c r="X51" s="161">
        <v>134722446</v>
      </c>
      <c r="Y51" s="161">
        <v>69500542</v>
      </c>
      <c r="Z51" s="161">
        <v>69500542</v>
      </c>
      <c r="AA51" s="161">
        <v>1</v>
      </c>
    </row>
    <row r="52" spans="1:27" ht="12.75">
      <c r="A52" s="161" t="s">
        <v>259</v>
      </c>
      <c r="B52" s="161" t="s">
        <v>97</v>
      </c>
      <c r="C52" s="161">
        <v>2076222</v>
      </c>
      <c r="D52" s="161">
        <v>773235</v>
      </c>
      <c r="E52" s="161">
        <v>1302987</v>
      </c>
      <c r="F52" s="161">
        <v>0</v>
      </c>
      <c r="G52" s="161">
        <v>0</v>
      </c>
      <c r="H52" s="161">
        <v>0</v>
      </c>
      <c r="I52" s="161">
        <v>1302987</v>
      </c>
      <c r="J52" s="161">
        <v>0</v>
      </c>
      <c r="K52" s="161">
        <v>920092194</v>
      </c>
      <c r="L52" s="161">
        <v>920092194</v>
      </c>
      <c r="M52" s="161">
        <v>169476393</v>
      </c>
      <c r="N52" s="161">
        <v>169476393</v>
      </c>
      <c r="O52" s="161">
        <v>99975851</v>
      </c>
      <c r="P52" s="161">
        <v>134722446</v>
      </c>
      <c r="Q52" s="161">
        <v>69500542</v>
      </c>
      <c r="R52" s="161">
        <v>34753947</v>
      </c>
      <c r="S52" s="161">
        <v>34746595</v>
      </c>
      <c r="T52" s="161">
        <v>0</v>
      </c>
      <c r="U52" s="161">
        <v>0</v>
      </c>
      <c r="V52" s="161">
        <v>34746595</v>
      </c>
      <c r="W52" s="161">
        <v>134722446</v>
      </c>
      <c r="X52" s="161">
        <v>134722446</v>
      </c>
      <c r="Y52" s="161">
        <v>69500542</v>
      </c>
      <c r="Z52" s="161">
        <v>69500542</v>
      </c>
      <c r="AA52" s="161">
        <v>1</v>
      </c>
    </row>
    <row r="53" spans="1:27" ht="12.75">
      <c r="A53" s="161" t="s">
        <v>260</v>
      </c>
      <c r="B53" s="161" t="s">
        <v>183</v>
      </c>
      <c r="C53" s="161">
        <v>2179946</v>
      </c>
      <c r="D53" s="161">
        <v>0</v>
      </c>
      <c r="E53" s="161">
        <v>2179946</v>
      </c>
      <c r="F53" s="161">
        <v>0</v>
      </c>
      <c r="G53" s="161">
        <v>0</v>
      </c>
      <c r="H53" s="161">
        <v>0</v>
      </c>
      <c r="I53" s="161">
        <v>2179946</v>
      </c>
      <c r="J53" s="161">
        <v>0</v>
      </c>
      <c r="K53" s="161">
        <v>920092194</v>
      </c>
      <c r="L53" s="161">
        <v>920092194</v>
      </c>
      <c r="M53" s="161">
        <v>169476393</v>
      </c>
      <c r="N53" s="161">
        <v>169476393</v>
      </c>
      <c r="O53" s="161">
        <v>99975851</v>
      </c>
      <c r="P53" s="161">
        <v>134722446</v>
      </c>
      <c r="Q53" s="161">
        <v>69500542</v>
      </c>
      <c r="R53" s="161">
        <v>34753947</v>
      </c>
      <c r="S53" s="161">
        <v>34746595</v>
      </c>
      <c r="T53" s="161">
        <v>0</v>
      </c>
      <c r="U53" s="161">
        <v>0</v>
      </c>
      <c r="V53" s="161">
        <v>34746595</v>
      </c>
      <c r="W53" s="161">
        <v>134722446</v>
      </c>
      <c r="X53" s="161">
        <v>134722446</v>
      </c>
      <c r="Y53" s="161">
        <v>69500542</v>
      </c>
      <c r="Z53" s="161">
        <v>69500542</v>
      </c>
      <c r="AA53" s="161">
        <v>1</v>
      </c>
    </row>
    <row r="54" spans="1:27" ht="12.75">
      <c r="A54" s="161" t="s">
        <v>261</v>
      </c>
      <c r="B54" s="161" t="s">
        <v>186</v>
      </c>
      <c r="C54" s="161">
        <v>16839300</v>
      </c>
      <c r="D54" s="161">
        <v>12015882</v>
      </c>
      <c r="E54" s="161">
        <v>4823418</v>
      </c>
      <c r="F54" s="161">
        <v>0</v>
      </c>
      <c r="G54" s="161">
        <v>0</v>
      </c>
      <c r="H54" s="161">
        <v>0</v>
      </c>
      <c r="I54" s="161">
        <v>4823418</v>
      </c>
      <c r="J54" s="161">
        <v>0</v>
      </c>
      <c r="K54" s="161">
        <v>920092194</v>
      </c>
      <c r="L54" s="161">
        <v>920092194</v>
      </c>
      <c r="M54" s="161">
        <v>169476393</v>
      </c>
      <c r="N54" s="161">
        <v>169476393</v>
      </c>
      <c r="O54" s="161">
        <v>99975851</v>
      </c>
      <c r="P54" s="161">
        <v>134722446</v>
      </c>
      <c r="Q54" s="161">
        <v>69500542</v>
      </c>
      <c r="R54" s="161">
        <v>34753947</v>
      </c>
      <c r="S54" s="161">
        <v>34746595</v>
      </c>
      <c r="T54" s="161">
        <v>0</v>
      </c>
      <c r="U54" s="161">
        <v>0</v>
      </c>
      <c r="V54" s="161">
        <v>34746595</v>
      </c>
      <c r="W54" s="161">
        <v>134722446</v>
      </c>
      <c r="X54" s="161">
        <v>134722446</v>
      </c>
      <c r="Y54" s="161">
        <v>69500542</v>
      </c>
      <c r="Z54" s="161">
        <v>69500542</v>
      </c>
      <c r="AA54" s="161">
        <v>1</v>
      </c>
    </row>
    <row r="55" spans="1:27" ht="12.75">
      <c r="A55" s="161" t="s">
        <v>262</v>
      </c>
      <c r="B55" s="161" t="s">
        <v>63</v>
      </c>
      <c r="C55" s="161">
        <v>8740313</v>
      </c>
      <c r="D55" s="161">
        <v>4705388</v>
      </c>
      <c r="E55" s="161">
        <v>4034925</v>
      </c>
      <c r="F55" s="161">
        <v>0</v>
      </c>
      <c r="G55" s="161">
        <v>0</v>
      </c>
      <c r="H55" s="161">
        <v>0</v>
      </c>
      <c r="I55" s="161">
        <v>4034925</v>
      </c>
      <c r="J55" s="161">
        <v>0</v>
      </c>
      <c r="K55" s="161">
        <v>920092194</v>
      </c>
      <c r="L55" s="161">
        <v>920092194</v>
      </c>
      <c r="M55" s="161">
        <v>169476393</v>
      </c>
      <c r="N55" s="161">
        <v>169476393</v>
      </c>
      <c r="O55" s="161">
        <v>99975851</v>
      </c>
      <c r="P55" s="161">
        <v>134722446</v>
      </c>
      <c r="Q55" s="161">
        <v>69500542</v>
      </c>
      <c r="R55" s="161">
        <v>34753947</v>
      </c>
      <c r="S55" s="161">
        <v>34746595</v>
      </c>
      <c r="T55" s="161">
        <v>0</v>
      </c>
      <c r="U55" s="161">
        <v>0</v>
      </c>
      <c r="V55" s="161">
        <v>34746595</v>
      </c>
      <c r="W55" s="161">
        <v>134722446</v>
      </c>
      <c r="X55" s="161">
        <v>134722446</v>
      </c>
      <c r="Y55" s="161">
        <v>69500542</v>
      </c>
      <c r="Z55" s="161">
        <v>69500542</v>
      </c>
      <c r="AA55" s="161">
        <v>1</v>
      </c>
    </row>
    <row r="56" spans="1:27" ht="12.75">
      <c r="A56" s="161" t="s">
        <v>263</v>
      </c>
      <c r="B56" s="161" t="s">
        <v>131</v>
      </c>
      <c r="C56" s="161">
        <v>179950</v>
      </c>
      <c r="D56" s="161">
        <v>0</v>
      </c>
      <c r="E56" s="161">
        <v>179950</v>
      </c>
      <c r="F56" s="161">
        <v>0</v>
      </c>
      <c r="G56" s="161">
        <v>0</v>
      </c>
      <c r="H56" s="161">
        <v>0</v>
      </c>
      <c r="I56" s="161">
        <v>179950</v>
      </c>
      <c r="J56" s="161">
        <v>0</v>
      </c>
      <c r="K56" s="161">
        <v>920092194</v>
      </c>
      <c r="L56" s="161">
        <v>920092194</v>
      </c>
      <c r="M56" s="161">
        <v>169476393</v>
      </c>
      <c r="N56" s="161">
        <v>169476393</v>
      </c>
      <c r="O56" s="161">
        <v>99975851</v>
      </c>
      <c r="P56" s="161">
        <v>134722446</v>
      </c>
      <c r="Q56" s="161">
        <v>69500542</v>
      </c>
      <c r="R56" s="161">
        <v>34753947</v>
      </c>
      <c r="S56" s="161">
        <v>34746595</v>
      </c>
      <c r="T56" s="161">
        <v>0</v>
      </c>
      <c r="U56" s="161">
        <v>0</v>
      </c>
      <c r="V56" s="161">
        <v>34746595</v>
      </c>
      <c r="W56" s="161">
        <v>134722446</v>
      </c>
      <c r="X56" s="161">
        <v>134722446</v>
      </c>
      <c r="Y56" s="161">
        <v>69500542</v>
      </c>
      <c r="Z56" s="161">
        <v>69500542</v>
      </c>
      <c r="AA56" s="161">
        <v>1</v>
      </c>
    </row>
    <row r="57" spans="1:27" ht="12.75">
      <c r="A57" s="161" t="s">
        <v>264</v>
      </c>
      <c r="B57" s="161" t="s">
        <v>64</v>
      </c>
      <c r="C57" s="161">
        <v>26412</v>
      </c>
      <c r="D57" s="161">
        <v>9047</v>
      </c>
      <c r="E57" s="161">
        <v>17365</v>
      </c>
      <c r="F57" s="161">
        <v>0</v>
      </c>
      <c r="G57" s="161">
        <v>0</v>
      </c>
      <c r="H57" s="161">
        <v>0</v>
      </c>
      <c r="I57" s="161">
        <v>17365</v>
      </c>
      <c r="J57" s="161">
        <v>0</v>
      </c>
      <c r="K57" s="161">
        <v>920092194</v>
      </c>
      <c r="L57" s="161">
        <v>920092194</v>
      </c>
      <c r="M57" s="161">
        <v>169476393</v>
      </c>
      <c r="N57" s="161">
        <v>169476393</v>
      </c>
      <c r="O57" s="161">
        <v>99975851</v>
      </c>
      <c r="P57" s="161">
        <v>134722446</v>
      </c>
      <c r="Q57" s="161">
        <v>69500542</v>
      </c>
      <c r="R57" s="161">
        <v>34753947</v>
      </c>
      <c r="S57" s="161">
        <v>34746595</v>
      </c>
      <c r="T57" s="161">
        <v>0</v>
      </c>
      <c r="U57" s="161">
        <v>0</v>
      </c>
      <c r="V57" s="161">
        <v>34746595</v>
      </c>
      <c r="W57" s="161">
        <v>134722446</v>
      </c>
      <c r="X57" s="161">
        <v>134722446</v>
      </c>
      <c r="Y57" s="161">
        <v>69500542</v>
      </c>
      <c r="Z57" s="161">
        <v>69500542</v>
      </c>
      <c r="AA57" s="161">
        <v>1</v>
      </c>
    </row>
    <row r="58" spans="1:27" ht="12.75">
      <c r="A58" s="161" t="s">
        <v>265</v>
      </c>
      <c r="B58" s="161" t="s">
        <v>180</v>
      </c>
      <c r="C58" s="161">
        <v>1555</v>
      </c>
      <c r="D58" s="161">
        <v>1555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920092194</v>
      </c>
      <c r="L58" s="161">
        <v>920092194</v>
      </c>
      <c r="M58" s="161">
        <v>169476393</v>
      </c>
      <c r="N58" s="161">
        <v>169476393</v>
      </c>
      <c r="O58" s="161">
        <v>99975851</v>
      </c>
      <c r="P58" s="161">
        <v>134722446</v>
      </c>
      <c r="Q58" s="161">
        <v>69500542</v>
      </c>
      <c r="R58" s="161">
        <v>34753947</v>
      </c>
      <c r="S58" s="161">
        <v>34746595</v>
      </c>
      <c r="T58" s="161">
        <v>0</v>
      </c>
      <c r="U58" s="161">
        <v>0</v>
      </c>
      <c r="V58" s="161">
        <v>34746595</v>
      </c>
      <c r="W58" s="161">
        <v>134722446</v>
      </c>
      <c r="X58" s="161">
        <v>134722446</v>
      </c>
      <c r="Y58" s="161">
        <v>69500542</v>
      </c>
      <c r="Z58" s="161">
        <v>69500542</v>
      </c>
      <c r="AA58" s="161">
        <v>1</v>
      </c>
    </row>
    <row r="59" spans="1:27" ht="12.75">
      <c r="A59" s="161" t="s">
        <v>267</v>
      </c>
      <c r="B59" s="161" t="s">
        <v>293</v>
      </c>
      <c r="C59" s="161">
        <v>486224</v>
      </c>
      <c r="D59" s="161">
        <v>0</v>
      </c>
      <c r="E59" s="161">
        <v>486224</v>
      </c>
      <c r="F59" s="161">
        <v>0</v>
      </c>
      <c r="G59" s="161">
        <v>0</v>
      </c>
      <c r="H59" s="161">
        <v>0</v>
      </c>
      <c r="I59" s="161">
        <v>486224</v>
      </c>
      <c r="J59" s="161">
        <v>0</v>
      </c>
      <c r="K59" s="161">
        <v>920092194</v>
      </c>
      <c r="L59" s="161">
        <v>920092194</v>
      </c>
      <c r="M59" s="161">
        <v>169476393</v>
      </c>
      <c r="N59" s="161">
        <v>169476393</v>
      </c>
      <c r="O59" s="161">
        <v>99975851</v>
      </c>
      <c r="P59" s="161">
        <v>134722446</v>
      </c>
      <c r="Q59" s="161">
        <v>69500542</v>
      </c>
      <c r="R59" s="161">
        <v>34753947</v>
      </c>
      <c r="S59" s="161">
        <v>34746595</v>
      </c>
      <c r="T59" s="161">
        <v>0</v>
      </c>
      <c r="U59" s="161">
        <v>0</v>
      </c>
      <c r="V59" s="161">
        <v>34746595</v>
      </c>
      <c r="W59" s="161">
        <v>134722446</v>
      </c>
      <c r="X59" s="161">
        <v>134722446</v>
      </c>
      <c r="Y59" s="161">
        <v>69500542</v>
      </c>
      <c r="Z59" s="161">
        <v>69500542</v>
      </c>
      <c r="AA59" s="161">
        <v>1</v>
      </c>
    </row>
    <row r="60" spans="1:27" ht="12.75">
      <c r="A60" s="161" t="s">
        <v>268</v>
      </c>
      <c r="B60" s="161" t="s">
        <v>168</v>
      </c>
      <c r="C60" s="161">
        <v>20480</v>
      </c>
      <c r="D60" s="161">
        <v>0</v>
      </c>
      <c r="E60" s="161">
        <v>20480</v>
      </c>
      <c r="F60" s="161">
        <v>0</v>
      </c>
      <c r="G60" s="161">
        <v>0</v>
      </c>
      <c r="H60" s="161">
        <v>0</v>
      </c>
      <c r="I60" s="161">
        <v>20480</v>
      </c>
      <c r="J60" s="161">
        <v>0</v>
      </c>
      <c r="K60" s="161">
        <v>920092194</v>
      </c>
      <c r="L60" s="161">
        <v>920092194</v>
      </c>
      <c r="M60" s="161">
        <v>169476393</v>
      </c>
      <c r="N60" s="161">
        <v>169476393</v>
      </c>
      <c r="O60" s="161">
        <v>99975851</v>
      </c>
      <c r="P60" s="161">
        <v>134722446</v>
      </c>
      <c r="Q60" s="161">
        <v>69500542</v>
      </c>
      <c r="R60" s="161">
        <v>34753947</v>
      </c>
      <c r="S60" s="161">
        <v>34746595</v>
      </c>
      <c r="T60" s="161">
        <v>0</v>
      </c>
      <c r="U60" s="161">
        <v>0</v>
      </c>
      <c r="V60" s="161">
        <v>34746595</v>
      </c>
      <c r="W60" s="161">
        <v>134722446</v>
      </c>
      <c r="X60" s="161">
        <v>134722446</v>
      </c>
      <c r="Y60" s="161">
        <v>69500542</v>
      </c>
      <c r="Z60" s="161">
        <v>69500542</v>
      </c>
      <c r="AA60" s="161">
        <v>1</v>
      </c>
    </row>
    <row r="61" spans="1:27" ht="12.75">
      <c r="A61" s="161" t="s">
        <v>269</v>
      </c>
      <c r="B61" s="161" t="s">
        <v>169</v>
      </c>
      <c r="C61" s="161">
        <v>56410</v>
      </c>
      <c r="D61" s="161">
        <v>0</v>
      </c>
      <c r="E61" s="161">
        <v>56410</v>
      </c>
      <c r="F61" s="161">
        <v>0</v>
      </c>
      <c r="G61" s="161">
        <v>0</v>
      </c>
      <c r="H61" s="161">
        <v>0</v>
      </c>
      <c r="I61" s="161">
        <v>56410</v>
      </c>
      <c r="J61" s="161">
        <v>0</v>
      </c>
      <c r="K61" s="161">
        <v>920092194</v>
      </c>
      <c r="L61" s="161">
        <v>920092194</v>
      </c>
      <c r="M61" s="161">
        <v>169476393</v>
      </c>
      <c r="N61" s="161">
        <v>169476393</v>
      </c>
      <c r="O61" s="161">
        <v>99975851</v>
      </c>
      <c r="P61" s="161">
        <v>134722446</v>
      </c>
      <c r="Q61" s="161">
        <v>69500542</v>
      </c>
      <c r="R61" s="161">
        <v>34753947</v>
      </c>
      <c r="S61" s="161">
        <v>34746595</v>
      </c>
      <c r="T61" s="161">
        <v>0</v>
      </c>
      <c r="U61" s="161">
        <v>0</v>
      </c>
      <c r="V61" s="161">
        <v>34746595</v>
      </c>
      <c r="W61" s="161">
        <v>134722446</v>
      </c>
      <c r="X61" s="161">
        <v>134722446</v>
      </c>
      <c r="Y61" s="161">
        <v>69500542</v>
      </c>
      <c r="Z61" s="161">
        <v>69500542</v>
      </c>
      <c r="AA61" s="161">
        <v>1</v>
      </c>
    </row>
    <row r="62" spans="1:27" ht="12.75">
      <c r="A62" s="161" t="s">
        <v>270</v>
      </c>
      <c r="B62" s="161" t="s">
        <v>98</v>
      </c>
      <c r="C62" s="161">
        <v>241563</v>
      </c>
      <c r="D62" s="161">
        <v>10000</v>
      </c>
      <c r="E62" s="161">
        <v>231563</v>
      </c>
      <c r="F62" s="161">
        <v>0</v>
      </c>
      <c r="G62" s="161">
        <v>0</v>
      </c>
      <c r="H62" s="161">
        <v>0</v>
      </c>
      <c r="I62" s="161">
        <v>231563</v>
      </c>
      <c r="J62" s="161">
        <v>0</v>
      </c>
      <c r="K62" s="161">
        <v>920092194</v>
      </c>
      <c r="L62" s="161">
        <v>920092194</v>
      </c>
      <c r="M62" s="161">
        <v>169476393</v>
      </c>
      <c r="N62" s="161">
        <v>169476393</v>
      </c>
      <c r="O62" s="161">
        <v>99975851</v>
      </c>
      <c r="P62" s="161">
        <v>134722446</v>
      </c>
      <c r="Q62" s="161">
        <v>69500542</v>
      </c>
      <c r="R62" s="161">
        <v>34753947</v>
      </c>
      <c r="S62" s="161">
        <v>34746595</v>
      </c>
      <c r="T62" s="161">
        <v>0</v>
      </c>
      <c r="U62" s="161">
        <v>0</v>
      </c>
      <c r="V62" s="161">
        <v>34746595</v>
      </c>
      <c r="W62" s="161">
        <v>134722446</v>
      </c>
      <c r="X62" s="161">
        <v>134722446</v>
      </c>
      <c r="Y62" s="161">
        <v>69500542</v>
      </c>
      <c r="Z62" s="161">
        <v>69500542</v>
      </c>
      <c r="AA62" s="161">
        <v>1</v>
      </c>
    </row>
    <row r="63" spans="1:27" ht="12.75">
      <c r="A63" s="161" t="s">
        <v>290</v>
      </c>
      <c r="B63" s="161" t="s">
        <v>181</v>
      </c>
      <c r="C63" s="161">
        <v>11990</v>
      </c>
      <c r="D63" s="161">
        <v>0</v>
      </c>
      <c r="E63" s="161">
        <v>11990</v>
      </c>
      <c r="F63" s="161">
        <v>0</v>
      </c>
      <c r="G63" s="161">
        <v>0</v>
      </c>
      <c r="H63" s="161">
        <v>0</v>
      </c>
      <c r="I63" s="161">
        <v>11990</v>
      </c>
      <c r="J63" s="161">
        <v>0</v>
      </c>
      <c r="K63" s="161">
        <v>920092194</v>
      </c>
      <c r="L63" s="161">
        <v>920092194</v>
      </c>
      <c r="M63" s="161">
        <v>169476393</v>
      </c>
      <c r="N63" s="161">
        <v>169476393</v>
      </c>
      <c r="O63" s="161">
        <v>99975851</v>
      </c>
      <c r="P63" s="161">
        <v>134722446</v>
      </c>
      <c r="Q63" s="161">
        <v>69500542</v>
      </c>
      <c r="R63" s="161">
        <v>34753947</v>
      </c>
      <c r="S63" s="161">
        <v>34746595</v>
      </c>
      <c r="T63" s="161">
        <v>0</v>
      </c>
      <c r="U63" s="161">
        <v>0</v>
      </c>
      <c r="V63" s="161">
        <v>34746595</v>
      </c>
      <c r="W63" s="161">
        <v>134722446</v>
      </c>
      <c r="X63" s="161">
        <v>134722446</v>
      </c>
      <c r="Y63" s="161">
        <v>69500542</v>
      </c>
      <c r="Z63" s="161">
        <v>69500542</v>
      </c>
      <c r="AA63" s="161">
        <v>1</v>
      </c>
    </row>
    <row r="64" spans="1:27" ht="12.75">
      <c r="A64" s="161" t="s">
        <v>282</v>
      </c>
      <c r="B64" s="161" t="s">
        <v>283</v>
      </c>
      <c r="C64" s="161">
        <v>5083</v>
      </c>
      <c r="D64" s="161">
        <v>0</v>
      </c>
      <c r="E64" s="161">
        <v>5083</v>
      </c>
      <c r="F64" s="161">
        <v>0</v>
      </c>
      <c r="G64" s="161">
        <v>0</v>
      </c>
      <c r="H64" s="161">
        <v>0</v>
      </c>
      <c r="I64" s="161">
        <v>5083</v>
      </c>
      <c r="J64" s="161">
        <v>0</v>
      </c>
      <c r="K64" s="161">
        <v>920092194</v>
      </c>
      <c r="L64" s="161">
        <v>920092194</v>
      </c>
      <c r="M64" s="161">
        <v>169476393</v>
      </c>
      <c r="N64" s="161">
        <v>169476393</v>
      </c>
      <c r="O64" s="161">
        <v>99975851</v>
      </c>
      <c r="P64" s="161">
        <v>134722446</v>
      </c>
      <c r="Q64" s="161">
        <v>69500542</v>
      </c>
      <c r="R64" s="161">
        <v>34753947</v>
      </c>
      <c r="S64" s="161">
        <v>34746595</v>
      </c>
      <c r="T64" s="161">
        <v>0</v>
      </c>
      <c r="U64" s="161">
        <v>0</v>
      </c>
      <c r="V64" s="161">
        <v>34746595</v>
      </c>
      <c r="W64" s="161">
        <v>134722446</v>
      </c>
      <c r="X64" s="161">
        <v>134722446</v>
      </c>
      <c r="Y64" s="161">
        <v>69500542</v>
      </c>
      <c r="Z64" s="161">
        <v>69500542</v>
      </c>
      <c r="AA64" s="161">
        <v>1</v>
      </c>
    </row>
    <row r="65" spans="1:27" ht="12.75">
      <c r="A65" s="161" t="s">
        <v>271</v>
      </c>
      <c r="B65" s="161" t="s">
        <v>66</v>
      </c>
      <c r="C65" s="161">
        <v>458310</v>
      </c>
      <c r="D65" s="161">
        <v>0</v>
      </c>
      <c r="E65" s="161">
        <v>458310</v>
      </c>
      <c r="F65" s="161">
        <v>0</v>
      </c>
      <c r="G65" s="161">
        <v>0</v>
      </c>
      <c r="H65" s="161">
        <v>0</v>
      </c>
      <c r="I65" s="161">
        <v>458310</v>
      </c>
      <c r="J65" s="161">
        <v>0</v>
      </c>
      <c r="K65" s="161">
        <v>920092194</v>
      </c>
      <c r="L65" s="161">
        <v>920092194</v>
      </c>
      <c r="M65" s="161">
        <v>169476393</v>
      </c>
      <c r="N65" s="161">
        <v>169476393</v>
      </c>
      <c r="O65" s="161">
        <v>99975851</v>
      </c>
      <c r="P65" s="161">
        <v>134722446</v>
      </c>
      <c r="Q65" s="161">
        <v>69500542</v>
      </c>
      <c r="R65" s="161">
        <v>34753947</v>
      </c>
      <c r="S65" s="161">
        <v>34746595</v>
      </c>
      <c r="T65" s="161">
        <v>0</v>
      </c>
      <c r="U65" s="161">
        <v>0</v>
      </c>
      <c r="V65" s="161">
        <v>34746595</v>
      </c>
      <c r="W65" s="161">
        <v>134722446</v>
      </c>
      <c r="X65" s="161">
        <v>134722446</v>
      </c>
      <c r="Y65" s="161">
        <v>69500542</v>
      </c>
      <c r="Z65" s="161">
        <v>69500542</v>
      </c>
      <c r="AA65" s="161">
        <v>1</v>
      </c>
    </row>
    <row r="66" spans="1:27" ht="12.75">
      <c r="A66" s="161" t="s">
        <v>272</v>
      </c>
      <c r="B66" s="161" t="s">
        <v>99</v>
      </c>
      <c r="C66" s="161">
        <v>5603084</v>
      </c>
      <c r="D66" s="161">
        <v>1558825</v>
      </c>
      <c r="E66" s="161">
        <v>4044259</v>
      </c>
      <c r="F66" s="161">
        <v>0</v>
      </c>
      <c r="G66" s="161">
        <v>0</v>
      </c>
      <c r="H66" s="161">
        <v>0</v>
      </c>
      <c r="I66" s="161">
        <v>4044259</v>
      </c>
      <c r="J66" s="161">
        <v>0</v>
      </c>
      <c r="K66" s="161">
        <v>920092194</v>
      </c>
      <c r="L66" s="161">
        <v>920092194</v>
      </c>
      <c r="M66" s="161">
        <v>169476393</v>
      </c>
      <c r="N66" s="161">
        <v>169476393</v>
      </c>
      <c r="O66" s="161">
        <v>99975851</v>
      </c>
      <c r="P66" s="161">
        <v>134722446</v>
      </c>
      <c r="Q66" s="161">
        <v>69500542</v>
      </c>
      <c r="R66" s="161">
        <v>34753947</v>
      </c>
      <c r="S66" s="161">
        <v>34746595</v>
      </c>
      <c r="T66" s="161">
        <v>0</v>
      </c>
      <c r="U66" s="161">
        <v>0</v>
      </c>
      <c r="V66" s="161">
        <v>34746595</v>
      </c>
      <c r="W66" s="161">
        <v>134722446</v>
      </c>
      <c r="X66" s="161">
        <v>134722446</v>
      </c>
      <c r="Y66" s="161">
        <v>69500542</v>
      </c>
      <c r="Z66" s="161">
        <v>69500542</v>
      </c>
      <c r="AA66" s="161">
        <v>1</v>
      </c>
    </row>
    <row r="67" spans="1:27" ht="12.75">
      <c r="A67" s="161" t="s">
        <v>273</v>
      </c>
      <c r="B67" s="161" t="s">
        <v>157</v>
      </c>
      <c r="C67" s="161">
        <v>2396981</v>
      </c>
      <c r="D67" s="161">
        <v>1015571</v>
      </c>
      <c r="E67" s="161">
        <v>1381410</v>
      </c>
      <c r="F67" s="161">
        <v>0</v>
      </c>
      <c r="G67" s="161">
        <v>0</v>
      </c>
      <c r="H67" s="161">
        <v>0</v>
      </c>
      <c r="I67" s="161">
        <v>1381410</v>
      </c>
      <c r="J67" s="161">
        <v>0</v>
      </c>
      <c r="K67" s="161">
        <v>920092194</v>
      </c>
      <c r="L67" s="161">
        <v>920092194</v>
      </c>
      <c r="M67" s="161">
        <v>169476393</v>
      </c>
      <c r="N67" s="161">
        <v>169476393</v>
      </c>
      <c r="O67" s="161">
        <v>99975851</v>
      </c>
      <c r="P67" s="161">
        <v>134722446</v>
      </c>
      <c r="Q67" s="161">
        <v>69500542</v>
      </c>
      <c r="R67" s="161">
        <v>34753947</v>
      </c>
      <c r="S67" s="161">
        <v>34746595</v>
      </c>
      <c r="T67" s="161">
        <v>0</v>
      </c>
      <c r="U67" s="161">
        <v>0</v>
      </c>
      <c r="V67" s="161">
        <v>34746595</v>
      </c>
      <c r="W67" s="161">
        <v>134722446</v>
      </c>
      <c r="X67" s="161">
        <v>134722446</v>
      </c>
      <c r="Y67" s="161">
        <v>69500542</v>
      </c>
      <c r="Z67" s="161">
        <v>69500542</v>
      </c>
      <c r="AA67" s="161">
        <v>1</v>
      </c>
    </row>
    <row r="68" spans="1:27" ht="12.75">
      <c r="A68" s="161" t="s">
        <v>294</v>
      </c>
      <c r="B68" s="161" t="s">
        <v>295</v>
      </c>
      <c r="C68" s="161">
        <v>0</v>
      </c>
      <c r="D68" s="161">
        <v>3500</v>
      </c>
      <c r="E68" s="161">
        <v>0</v>
      </c>
      <c r="F68" s="161">
        <v>3500</v>
      </c>
      <c r="G68" s="161">
        <v>0</v>
      </c>
      <c r="H68" s="161">
        <v>0</v>
      </c>
      <c r="I68" s="161">
        <v>0</v>
      </c>
      <c r="J68" s="161">
        <v>3500</v>
      </c>
      <c r="K68" s="161">
        <v>920092194</v>
      </c>
      <c r="L68" s="161">
        <v>920092194</v>
      </c>
      <c r="M68" s="161">
        <v>169476393</v>
      </c>
      <c r="N68" s="161">
        <v>169476393</v>
      </c>
      <c r="O68" s="161">
        <v>99975851</v>
      </c>
      <c r="P68" s="161">
        <v>134722446</v>
      </c>
      <c r="Q68" s="161">
        <v>69500542</v>
      </c>
      <c r="R68" s="161">
        <v>34753947</v>
      </c>
      <c r="S68" s="161">
        <v>34746595</v>
      </c>
      <c r="T68" s="161">
        <v>0</v>
      </c>
      <c r="U68" s="161">
        <v>0</v>
      </c>
      <c r="V68" s="161">
        <v>34746595</v>
      </c>
      <c r="W68" s="161">
        <v>134722446</v>
      </c>
      <c r="X68" s="161">
        <v>134722446</v>
      </c>
      <c r="Y68" s="161">
        <v>69500542</v>
      </c>
      <c r="Z68" s="161">
        <v>69500542</v>
      </c>
      <c r="AA68" s="161">
        <v>1</v>
      </c>
    </row>
    <row r="69" spans="1:27" ht="12.75">
      <c r="A69" s="161" t="s">
        <v>279</v>
      </c>
      <c r="B69" s="161" t="s">
        <v>125</v>
      </c>
      <c r="C69" s="161">
        <v>15478</v>
      </c>
      <c r="D69" s="161">
        <v>0</v>
      </c>
      <c r="E69" s="161">
        <v>15478</v>
      </c>
      <c r="F69" s="161">
        <v>0</v>
      </c>
      <c r="G69" s="161">
        <v>0</v>
      </c>
      <c r="H69" s="161">
        <v>0</v>
      </c>
      <c r="I69" s="161">
        <v>15478</v>
      </c>
      <c r="J69" s="161">
        <v>0</v>
      </c>
      <c r="K69" s="161">
        <v>920092194</v>
      </c>
      <c r="L69" s="161">
        <v>920092194</v>
      </c>
      <c r="M69" s="161">
        <v>169476393</v>
      </c>
      <c r="N69" s="161">
        <v>169476393</v>
      </c>
      <c r="O69" s="161">
        <v>99975851</v>
      </c>
      <c r="P69" s="161">
        <v>134722446</v>
      </c>
      <c r="Q69" s="161">
        <v>69500542</v>
      </c>
      <c r="R69" s="161">
        <v>34753947</v>
      </c>
      <c r="S69" s="161">
        <v>34746595</v>
      </c>
      <c r="T69" s="161">
        <v>0</v>
      </c>
      <c r="U69" s="161">
        <v>0</v>
      </c>
      <c r="V69" s="161">
        <v>34746595</v>
      </c>
      <c r="W69" s="161">
        <v>134722446</v>
      </c>
      <c r="X69" s="161">
        <v>134722446</v>
      </c>
      <c r="Y69" s="161">
        <v>69500542</v>
      </c>
      <c r="Z69" s="161">
        <v>69500542</v>
      </c>
      <c r="AA69" s="161">
        <v>1</v>
      </c>
    </row>
    <row r="70" spans="1:27" ht="12.75">
      <c r="A70" s="161" t="s">
        <v>288</v>
      </c>
      <c r="B70" s="161" t="s">
        <v>289</v>
      </c>
      <c r="C70" s="161">
        <v>33990</v>
      </c>
      <c r="D70" s="161">
        <v>0</v>
      </c>
      <c r="E70" s="161">
        <v>33990</v>
      </c>
      <c r="F70" s="161">
        <v>0</v>
      </c>
      <c r="G70" s="161">
        <v>0</v>
      </c>
      <c r="H70" s="161">
        <v>0</v>
      </c>
      <c r="I70" s="161">
        <v>33990</v>
      </c>
      <c r="J70" s="161">
        <v>0</v>
      </c>
      <c r="K70" s="161">
        <v>920092194</v>
      </c>
      <c r="L70" s="161">
        <v>920092194</v>
      </c>
      <c r="M70" s="161">
        <v>169476393</v>
      </c>
      <c r="N70" s="161">
        <v>169476393</v>
      </c>
      <c r="O70" s="161">
        <v>99975851</v>
      </c>
      <c r="P70" s="161">
        <v>134722446</v>
      </c>
      <c r="Q70" s="161">
        <v>69500542</v>
      </c>
      <c r="R70" s="161">
        <v>34753947</v>
      </c>
      <c r="S70" s="161">
        <v>34746595</v>
      </c>
      <c r="T70" s="161">
        <v>0</v>
      </c>
      <c r="U70" s="161">
        <v>0</v>
      </c>
      <c r="V70" s="161">
        <v>34746595</v>
      </c>
      <c r="W70" s="161">
        <v>134722446</v>
      </c>
      <c r="X70" s="161">
        <v>134722446</v>
      </c>
      <c r="Y70" s="161">
        <v>69500542</v>
      </c>
      <c r="Z70" s="161">
        <v>69500542</v>
      </c>
      <c r="AA70" s="161">
        <v>1</v>
      </c>
    </row>
    <row r="71" spans="1:27" ht="12.75">
      <c r="A71" s="161" t="s">
        <v>286</v>
      </c>
      <c r="B71" s="161" t="s">
        <v>287</v>
      </c>
      <c r="C71" s="161">
        <v>2</v>
      </c>
      <c r="D71" s="161">
        <v>10</v>
      </c>
      <c r="E71" s="161">
        <v>0</v>
      </c>
      <c r="F71" s="161">
        <v>8</v>
      </c>
      <c r="G71" s="161">
        <v>0</v>
      </c>
      <c r="H71" s="161">
        <v>0</v>
      </c>
      <c r="I71" s="161">
        <v>0</v>
      </c>
      <c r="J71" s="161">
        <v>8</v>
      </c>
      <c r="K71" s="161">
        <v>920092194</v>
      </c>
      <c r="L71" s="161">
        <v>920092194</v>
      </c>
      <c r="M71" s="161">
        <v>169476393</v>
      </c>
      <c r="N71" s="161">
        <v>169476393</v>
      </c>
      <c r="O71" s="161">
        <v>99975851</v>
      </c>
      <c r="P71" s="161">
        <v>134722446</v>
      </c>
      <c r="Q71" s="161">
        <v>69500542</v>
      </c>
      <c r="R71" s="161">
        <v>34753947</v>
      </c>
      <c r="S71" s="161">
        <v>34746595</v>
      </c>
      <c r="T71" s="161">
        <v>0</v>
      </c>
      <c r="U71" s="161">
        <v>0</v>
      </c>
      <c r="V71" s="161">
        <v>34746595</v>
      </c>
      <c r="W71" s="161">
        <v>134722446</v>
      </c>
      <c r="X71" s="161">
        <v>134722446</v>
      </c>
      <c r="Y71" s="161">
        <v>69500542</v>
      </c>
      <c r="Z71" s="161">
        <v>69500542</v>
      </c>
      <c r="AA71" s="161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view="pageLayout" zoomScale="75" zoomScaleNormal="75" zoomScaleSheetLayoutView="75" zoomScalePageLayoutView="75" workbookViewId="0" topLeftCell="A1">
      <selection activeCell="C7" sqref="C7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6" width="12.421875" style="2" bestFit="1" customWidth="1"/>
    <col min="7" max="7" width="40.71093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+'110701'!C6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110702</v>
      </c>
      <c r="D7" s="7"/>
      <c r="E7" s="7"/>
      <c r="F7" s="7"/>
      <c r="G7" s="7"/>
    </row>
    <row r="8" spans="1:7" ht="19.5">
      <c r="A8" s="6" t="s">
        <v>3</v>
      </c>
      <c r="B8" s="7"/>
      <c r="C8" s="52" t="str">
        <f>VLOOKUP(C7,Balance!B12:K61,2,FALSE)</f>
        <v>Anticipos a Proveedores</v>
      </c>
      <c r="D8" s="51"/>
      <c r="E8" s="51"/>
      <c r="F8" s="51"/>
      <c r="G8" s="51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s="24" customFormat="1" ht="15" customHeight="1">
      <c r="A12" s="13"/>
      <c r="B12" s="194"/>
      <c r="C12" s="153"/>
      <c r="D12" s="195"/>
      <c r="E12" s="196"/>
      <c r="F12" s="56"/>
      <c r="G12" s="15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s="24" customFormat="1" ht="15" customHeight="1">
      <c r="A13" s="13"/>
      <c r="B13" s="21"/>
      <c r="C13" s="14"/>
      <c r="D13" s="15"/>
      <c r="E13" s="191"/>
      <c r="F13" s="143"/>
      <c r="G13" s="22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s="24" customFormat="1" ht="15" customHeight="1">
      <c r="A14" s="13"/>
      <c r="B14" s="21"/>
      <c r="C14" s="14"/>
      <c r="D14" s="22"/>
      <c r="E14" s="191"/>
      <c r="F14" s="143"/>
      <c r="G14" s="22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s="24" customFormat="1" ht="15" customHeight="1">
      <c r="A15" s="13"/>
      <c r="B15" s="21"/>
      <c r="C15" s="14"/>
      <c r="D15" s="22"/>
      <c r="E15" s="143"/>
      <c r="F15" s="143"/>
      <c r="G15" s="22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7" ht="15">
      <c r="A16" s="25"/>
      <c r="B16" s="26"/>
      <c r="C16" s="27"/>
      <c r="D16" s="28" t="s">
        <v>12</v>
      </c>
      <c r="E16" s="188">
        <f>SUM(E13:E15)</f>
        <v>0</v>
      </c>
      <c r="F16" s="188">
        <f>SUM(F12:F15)</f>
        <v>0</v>
      </c>
      <c r="G16" s="26"/>
    </row>
    <row r="17" spans="5:6" ht="15">
      <c r="E17" s="148"/>
      <c r="F17" s="148"/>
    </row>
    <row r="18" spans="1:7" ht="15">
      <c r="A18" s="31"/>
      <c r="B18" s="32"/>
      <c r="C18" s="33"/>
      <c r="D18" s="34" t="s">
        <v>13</v>
      </c>
      <c r="E18" s="189">
        <f>IF(E16&gt;F16,E16-F16,0)</f>
        <v>0</v>
      </c>
      <c r="F18" s="190">
        <f>IF(F16&gt;E16,F16-E16,0)</f>
        <v>0</v>
      </c>
      <c r="G18" s="36"/>
    </row>
    <row r="21" spans="1:7" ht="15.75" thickBot="1">
      <c r="A21" s="7"/>
      <c r="B21" s="7"/>
      <c r="C21" s="10"/>
      <c r="D21" s="7"/>
      <c r="E21" s="7"/>
      <c r="F21" s="7"/>
      <c r="G21" s="7"/>
    </row>
    <row r="22" spans="1:7" ht="15">
      <c r="A22" s="37" t="s">
        <v>14</v>
      </c>
      <c r="B22" s="38"/>
      <c r="C22" s="38"/>
      <c r="D22" s="37" t="s">
        <v>15</v>
      </c>
      <c r="E22" s="38"/>
      <c r="F22" s="37" t="s">
        <v>16</v>
      </c>
      <c r="G22" s="38"/>
    </row>
    <row r="23" spans="1:7" ht="15">
      <c r="A23" s="39"/>
      <c r="B23" s="40"/>
      <c r="C23" s="41"/>
      <c r="D23" s="39"/>
      <c r="E23" s="42"/>
      <c r="F23" s="39"/>
      <c r="G23" s="42"/>
    </row>
    <row r="24" spans="1:7" ht="15">
      <c r="A24" s="39"/>
      <c r="B24" s="40"/>
      <c r="C24" s="41"/>
      <c r="D24" s="39"/>
      <c r="E24" s="42"/>
      <c r="F24" s="39"/>
      <c r="G24" s="42"/>
    </row>
    <row r="25" spans="1:7" ht="15">
      <c r="A25" s="39"/>
      <c r="B25" s="40"/>
      <c r="C25" s="41"/>
      <c r="D25" s="39"/>
      <c r="E25" s="42"/>
      <c r="F25" s="39"/>
      <c r="G25" s="42"/>
    </row>
    <row r="26" spans="1:7" ht="15.75" thickBot="1">
      <c r="A26" s="43"/>
      <c r="B26" s="44"/>
      <c r="C26" s="45"/>
      <c r="D26" s="43"/>
      <c r="E26" s="46"/>
      <c r="F26" s="43"/>
      <c r="G2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horizontalDpi="600" verticalDpi="600" orientation="portrait" scale="54"/>
  <ignoredErrors>
    <ignoredError sqref="E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6"/>
  <sheetViews>
    <sheetView showGridLines="0" zoomScale="75" zoomScaleNormal="75" zoomScalePageLayoutView="0" workbookViewId="0" topLeftCell="A1">
      <selection activeCell="G30" sqref="G29:G30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0.28125" style="2" customWidth="1"/>
    <col min="7" max="7" width="22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s">
        <v>70</v>
      </c>
      <c r="D6" s="7"/>
      <c r="E6" s="7"/>
      <c r="F6" s="7"/>
      <c r="G6" s="7"/>
    </row>
    <row r="7" spans="1:7" ht="18">
      <c r="A7" s="6" t="s">
        <v>2</v>
      </c>
      <c r="B7" s="7"/>
      <c r="C7" s="50">
        <v>110706</v>
      </c>
      <c r="D7" s="7"/>
      <c r="E7" s="7"/>
      <c r="F7" s="7"/>
      <c r="G7" s="7"/>
    </row>
    <row r="8" spans="1:7" ht="19.5">
      <c r="A8" s="6" t="s">
        <v>3</v>
      </c>
      <c r="B8" s="7"/>
      <c r="C8" s="52" t="s">
        <v>20</v>
      </c>
      <c r="D8" s="51"/>
      <c r="E8" s="51"/>
      <c r="F8" s="51"/>
      <c r="G8" s="51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/>
      <c r="B12" s="47"/>
      <c r="C12" s="14"/>
      <c r="D12" s="15"/>
      <c r="E12" s="16"/>
      <c r="F12" s="16"/>
      <c r="G12" s="17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47"/>
      <c r="C13" s="14"/>
      <c r="D13" s="15"/>
      <c r="E13" s="16"/>
      <c r="F13" s="16"/>
      <c r="G13" s="17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47"/>
      <c r="C14" s="14"/>
      <c r="D14" s="15"/>
      <c r="E14" s="16"/>
      <c r="F14" s="16"/>
      <c r="G14" s="17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4"/>
      <c r="D15" s="15"/>
      <c r="E15" s="16"/>
      <c r="F15" s="16"/>
      <c r="G15" s="17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4"/>
      <c r="D16" s="15"/>
      <c r="E16" s="16"/>
      <c r="F16" s="16"/>
      <c r="G16" s="17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4"/>
      <c r="D17" s="15"/>
      <c r="E17" s="16"/>
      <c r="F17" s="16"/>
      <c r="G17" s="17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"/>
      <c r="D18" s="15"/>
      <c r="E18" s="16"/>
      <c r="F18" s="16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"/>
      <c r="D19" s="15"/>
      <c r="E19" s="16"/>
      <c r="F19" s="16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"/>
      <c r="D20" s="15"/>
      <c r="E20" s="16"/>
      <c r="F20" s="16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ht="15">
      <c r="A21" s="13"/>
      <c r="B21" s="47"/>
      <c r="C21" s="14"/>
      <c r="D21" s="15"/>
      <c r="E21" s="16"/>
      <c r="F21" s="16"/>
      <c r="G21" s="17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>
      <c r="A22" s="13"/>
      <c r="B22" s="21"/>
      <c r="C22" s="14"/>
      <c r="D22" s="22"/>
      <c r="E22" s="23"/>
      <c r="F22" s="23"/>
      <c r="G22" s="22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21"/>
      <c r="C23" s="14"/>
      <c r="D23" s="22"/>
      <c r="E23" s="23"/>
      <c r="F23" s="2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21"/>
      <c r="C24" s="14"/>
      <c r="D24" s="22"/>
      <c r="E24" s="23"/>
      <c r="F24" s="2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18" s="24" customFormat="1" ht="15" customHeight="1">
      <c r="A25" s="13"/>
      <c r="B25" s="21"/>
      <c r="C25" s="14"/>
      <c r="D25" s="22"/>
      <c r="E25" s="23"/>
      <c r="F25" s="23"/>
      <c r="G25" s="22"/>
      <c r="H25" s="18"/>
      <c r="I25" s="18"/>
      <c r="J25"/>
      <c r="K25"/>
      <c r="L25"/>
      <c r="M25"/>
      <c r="N25"/>
      <c r="O25" s="19"/>
      <c r="P25" s="19"/>
      <c r="Q25" s="20"/>
      <c r="R25"/>
    </row>
    <row r="26" spans="1:7" ht="15">
      <c r="A26" s="25"/>
      <c r="B26" s="26"/>
      <c r="C26" s="27"/>
      <c r="D26" s="28" t="s">
        <v>12</v>
      </c>
      <c r="E26" s="29">
        <f>SUM(E12:E25)</f>
        <v>0</v>
      </c>
      <c r="F26" s="29">
        <f>SUM(F12:F25)</f>
        <v>0</v>
      </c>
      <c r="G26" s="26"/>
    </row>
    <row r="27" ht="15">
      <c r="F27" s="30"/>
    </row>
    <row r="28" spans="1:7" ht="15">
      <c r="A28" s="31"/>
      <c r="B28" s="32"/>
      <c r="C28" s="33"/>
      <c r="D28" s="34" t="s">
        <v>13</v>
      </c>
      <c r="E28" s="48">
        <f>IF(E26&gt;F26,E26-F26,0)</f>
        <v>0</v>
      </c>
      <c r="F28" s="35">
        <f>IF(F26&gt;E26,F26-E26,0)</f>
        <v>0</v>
      </c>
      <c r="G28" s="36"/>
    </row>
    <row r="31" spans="1:7" ht="15.75" thickBot="1">
      <c r="A31" s="7"/>
      <c r="B31" s="7"/>
      <c r="C31" s="10"/>
      <c r="D31" s="7"/>
      <c r="E31" s="7"/>
      <c r="F31" s="7"/>
      <c r="G31" s="7"/>
    </row>
    <row r="32" spans="1:7" ht="15">
      <c r="A32" s="37" t="s">
        <v>14</v>
      </c>
      <c r="B32" s="38"/>
      <c r="C32" s="38"/>
      <c r="D32" s="37" t="s">
        <v>15</v>
      </c>
      <c r="E32" s="38"/>
      <c r="F32" s="37" t="s">
        <v>16</v>
      </c>
      <c r="G32" s="38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">
      <c r="A35" s="39"/>
      <c r="B35" s="40"/>
      <c r="C35" s="41"/>
      <c r="D35" s="39"/>
      <c r="E35" s="42"/>
      <c r="F35" s="39"/>
      <c r="G35" s="42"/>
    </row>
    <row r="36" spans="1:7" ht="15.75" thickBot="1">
      <c r="A36" s="43"/>
      <c r="B36" s="44"/>
      <c r="C36" s="45"/>
      <c r="D36" s="43"/>
      <c r="E36" s="46"/>
      <c r="F36" s="43"/>
      <c r="G3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horizontalDpi="300" verticalDpi="300" orientation="portrait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6"/>
  <sheetViews>
    <sheetView showGridLines="0" zoomScale="75" zoomScaleNormal="75" zoomScalePageLayoutView="0" workbookViewId="0" topLeftCell="A4">
      <selection activeCell="N33" sqref="N33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0.28125" style="2" customWidth="1"/>
    <col min="7" max="7" width="22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8" t="s">
        <v>18</v>
      </c>
      <c r="F1" s="219"/>
      <c r="G1" s="220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s">
        <v>21</v>
      </c>
      <c r="D6" s="7"/>
      <c r="E6" s="7"/>
      <c r="F6" s="7"/>
      <c r="G6" s="7"/>
    </row>
    <row r="7" spans="1:7" ht="18">
      <c r="A7" s="6" t="s">
        <v>2</v>
      </c>
      <c r="B7" s="7"/>
      <c r="C7" s="50">
        <v>110901</v>
      </c>
      <c r="D7" s="7"/>
      <c r="E7" s="7"/>
      <c r="F7" s="7"/>
      <c r="G7" s="7"/>
    </row>
    <row r="8" spans="1:7" ht="19.5">
      <c r="A8" s="6" t="s">
        <v>3</v>
      </c>
      <c r="B8" s="7"/>
      <c r="C8" s="52" t="s">
        <v>28</v>
      </c>
      <c r="D8" s="51"/>
      <c r="E8" s="51"/>
      <c r="F8" s="51"/>
      <c r="G8" s="51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>
        <v>1</v>
      </c>
      <c r="B12" s="47"/>
      <c r="C12" s="14"/>
      <c r="D12" s="15"/>
      <c r="E12" s="16"/>
      <c r="F12" s="16"/>
      <c r="G12" s="17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47"/>
      <c r="C13" s="14"/>
      <c r="D13" s="15"/>
      <c r="E13" s="16"/>
      <c r="F13" s="16"/>
      <c r="G13" s="17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47"/>
      <c r="C14" s="14"/>
      <c r="D14" s="15"/>
      <c r="E14" s="16"/>
      <c r="F14" s="16"/>
      <c r="G14" s="17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4"/>
      <c r="D15" s="15"/>
      <c r="E15" s="16"/>
      <c r="F15" s="16"/>
      <c r="G15" s="17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4"/>
      <c r="D16" s="15"/>
      <c r="E16" s="16"/>
      <c r="F16" s="16"/>
      <c r="G16" s="17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4"/>
      <c r="D17" s="15"/>
      <c r="E17" s="16"/>
      <c r="F17" s="16"/>
      <c r="G17" s="17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"/>
      <c r="D18" s="15"/>
      <c r="E18" s="16"/>
      <c r="F18" s="16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"/>
      <c r="D19" s="15"/>
      <c r="E19" s="16"/>
      <c r="F19" s="16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"/>
      <c r="D20" s="15"/>
      <c r="E20" s="16"/>
      <c r="F20" s="16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ht="15">
      <c r="A21" s="13"/>
      <c r="B21" s="47"/>
      <c r="C21" s="14"/>
      <c r="D21" s="15"/>
      <c r="E21" s="16"/>
      <c r="F21" s="16"/>
      <c r="G21" s="17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>
      <c r="A22" s="13"/>
      <c r="B22" s="21"/>
      <c r="C22" s="14"/>
      <c r="D22" s="22"/>
      <c r="E22" s="23"/>
      <c r="F22" s="23"/>
      <c r="G22" s="22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21"/>
      <c r="C23" s="14"/>
      <c r="D23" s="22"/>
      <c r="E23" s="23"/>
      <c r="F23" s="2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21"/>
      <c r="C24" s="14"/>
      <c r="D24" s="22"/>
      <c r="E24" s="23"/>
      <c r="F24" s="2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18" s="24" customFormat="1" ht="15" customHeight="1">
      <c r="A25" s="13"/>
      <c r="B25" s="21"/>
      <c r="C25" s="14"/>
      <c r="D25" s="22"/>
      <c r="E25" s="23"/>
      <c r="F25" s="23"/>
      <c r="G25" s="22"/>
      <c r="H25" s="18"/>
      <c r="I25" s="18"/>
      <c r="J25"/>
      <c r="K25"/>
      <c r="L25"/>
      <c r="M25"/>
      <c r="N25"/>
      <c r="O25" s="19"/>
      <c r="P25" s="19"/>
      <c r="Q25" s="20"/>
      <c r="R25"/>
    </row>
    <row r="26" spans="1:7" ht="15">
      <c r="A26" s="25"/>
      <c r="B26" s="26"/>
      <c r="C26" s="27"/>
      <c r="D26" s="28" t="s">
        <v>12</v>
      </c>
      <c r="E26" s="29">
        <f>SUM(E12:E25)</f>
        <v>0</v>
      </c>
      <c r="F26" s="29">
        <f>SUM(F12:F25)</f>
        <v>0</v>
      </c>
      <c r="G26" s="26"/>
    </row>
    <row r="27" ht="15">
      <c r="F27" s="30"/>
    </row>
    <row r="28" spans="1:7" ht="15">
      <c r="A28" s="31"/>
      <c r="B28" s="32"/>
      <c r="C28" s="33"/>
      <c r="D28" s="34" t="s">
        <v>13</v>
      </c>
      <c r="E28" s="48">
        <f>IF(E26&gt;F26,E26-F26,0)</f>
        <v>0</v>
      </c>
      <c r="F28" s="35">
        <f>IF(F26&gt;E26,F26-E26,0)</f>
        <v>0</v>
      </c>
      <c r="G28" s="36"/>
    </row>
    <row r="31" spans="1:7" ht="15.75" thickBot="1">
      <c r="A31" s="7"/>
      <c r="B31" s="7"/>
      <c r="C31" s="10"/>
      <c r="D31" s="7"/>
      <c r="E31" s="7"/>
      <c r="F31" s="7"/>
      <c r="G31" s="7"/>
    </row>
    <row r="32" spans="1:7" ht="15">
      <c r="A32" s="37" t="s">
        <v>14</v>
      </c>
      <c r="B32" s="38"/>
      <c r="C32" s="38"/>
      <c r="D32" s="37" t="s">
        <v>15</v>
      </c>
      <c r="E32" s="38"/>
      <c r="F32" s="37" t="s">
        <v>16</v>
      </c>
      <c r="G32" s="38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">
      <c r="A35" s="39"/>
      <c r="B35" s="40"/>
      <c r="C35" s="41"/>
      <c r="D35" s="39"/>
      <c r="E35" s="42"/>
      <c r="F35" s="39"/>
      <c r="G35" s="42"/>
    </row>
    <row r="36" spans="1:7" ht="15.75" thickBot="1">
      <c r="A36" s="43"/>
      <c r="B36" s="44"/>
      <c r="C36" s="45"/>
      <c r="D36" s="43"/>
      <c r="E36" s="46"/>
      <c r="F36" s="43"/>
      <c r="G3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horizontalDpi="300" verticalDpi="300" orientation="portrait" scale="6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="75" zoomScaleNormal="75" zoomScaleSheetLayoutView="90" zoomScalePageLayoutView="0" workbookViewId="0" topLeftCell="A1">
      <selection activeCell="E1" sqref="E1:G1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70.421875" style="2" bestFit="1" customWidth="1"/>
    <col min="5" max="6" width="12.421875" style="2" bestFit="1" customWidth="1"/>
    <col min="7" max="7" width="40.71093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+'110701'!C6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110705</v>
      </c>
      <c r="D7" s="7"/>
      <c r="E7" s="7"/>
      <c r="F7" s="7"/>
      <c r="G7" s="7"/>
    </row>
    <row r="8" spans="1:7" ht="19.5">
      <c r="A8" s="6" t="s">
        <v>3</v>
      </c>
      <c r="B8" s="7"/>
      <c r="C8" s="52" t="str">
        <f>VLOOKUP(C7,Balance!B12:K61,2,FALSE)</f>
        <v>Deudores Varios</v>
      </c>
      <c r="D8" s="51"/>
      <c r="E8" s="51"/>
      <c r="F8" s="51"/>
      <c r="G8" s="51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s="24" customFormat="1" ht="15" customHeight="1">
      <c r="A12" s="13"/>
      <c r="B12" s="194"/>
      <c r="C12" s="153"/>
      <c r="D12" s="195"/>
      <c r="E12" s="196"/>
      <c r="F12" s="56"/>
      <c r="G12" s="15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s="24" customFormat="1" ht="15" customHeight="1">
      <c r="A13" s="13"/>
      <c r="B13" s="21"/>
      <c r="C13" s="14"/>
      <c r="D13" s="203"/>
      <c r="E13" s="56"/>
      <c r="F13" s="143"/>
      <c r="G13" s="22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s="24" customFormat="1" ht="15" customHeight="1">
      <c r="A14" s="13"/>
      <c r="B14" s="21"/>
      <c r="C14" s="14"/>
      <c r="D14" s="22"/>
      <c r="E14" s="191"/>
      <c r="F14" s="143"/>
      <c r="G14" s="22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s="24" customFormat="1" ht="15" customHeight="1">
      <c r="A15" s="13"/>
      <c r="B15" s="21"/>
      <c r="C15" s="14"/>
      <c r="D15" s="22"/>
      <c r="E15" s="143"/>
      <c r="F15" s="143"/>
      <c r="G15" s="22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7" ht="15">
      <c r="A16" s="25"/>
      <c r="B16" s="26"/>
      <c r="C16" s="27"/>
      <c r="D16" s="28" t="s">
        <v>12</v>
      </c>
      <c r="E16" s="188">
        <f>SUM(E13:E15)</f>
        <v>0</v>
      </c>
      <c r="F16" s="188">
        <f>SUM(F12:F15)</f>
        <v>0</v>
      </c>
      <c r="G16" s="26"/>
    </row>
    <row r="17" spans="5:6" ht="15">
      <c r="E17" s="148"/>
      <c r="F17" s="148"/>
    </row>
    <row r="18" spans="1:7" ht="15">
      <c r="A18" s="31"/>
      <c r="B18" s="32"/>
      <c r="C18" s="33"/>
      <c r="D18" s="34" t="s">
        <v>13</v>
      </c>
      <c r="E18" s="189">
        <f>IF(E16&gt;F16,E16-F16,0)</f>
        <v>0</v>
      </c>
      <c r="F18" s="190">
        <f>IF(F16&gt;E16,F16-E16,0)</f>
        <v>0</v>
      </c>
      <c r="G18" s="36"/>
    </row>
    <row r="21" spans="1:7" ht="15.75" thickBot="1">
      <c r="A21" s="7"/>
      <c r="B21" s="7"/>
      <c r="C21" s="10"/>
      <c r="D21" s="7"/>
      <c r="E21" s="7"/>
      <c r="F21" s="7"/>
      <c r="G21" s="7"/>
    </row>
    <row r="22" spans="1:7" ht="15">
      <c r="A22" s="37" t="s">
        <v>14</v>
      </c>
      <c r="B22" s="38"/>
      <c r="C22" s="38"/>
      <c r="D22" s="37" t="s">
        <v>15</v>
      </c>
      <c r="E22" s="38"/>
      <c r="F22" s="37" t="s">
        <v>16</v>
      </c>
      <c r="G22" s="38"/>
    </row>
    <row r="23" spans="1:7" ht="15">
      <c r="A23" s="39"/>
      <c r="B23" s="40"/>
      <c r="C23" s="41"/>
      <c r="D23" s="39"/>
      <c r="E23" s="42"/>
      <c r="F23" s="39"/>
      <c r="G23" s="42"/>
    </row>
    <row r="24" spans="1:7" ht="15">
      <c r="A24" s="39"/>
      <c r="B24" s="40"/>
      <c r="C24" s="41"/>
      <c r="D24" s="39"/>
      <c r="E24" s="42"/>
      <c r="F24" s="39"/>
      <c r="G24" s="42"/>
    </row>
    <row r="25" spans="1:7" ht="15">
      <c r="A25" s="39"/>
      <c r="B25" s="40"/>
      <c r="C25" s="41"/>
      <c r="D25" s="39"/>
      <c r="E25" s="42"/>
      <c r="F25" s="39"/>
      <c r="G25" s="42"/>
    </row>
    <row r="26" spans="1:7" ht="15.75" thickBot="1">
      <c r="A26" s="43"/>
      <c r="B26" s="44"/>
      <c r="C26" s="45"/>
      <c r="D26" s="43"/>
      <c r="E26" s="46"/>
      <c r="F26" s="43"/>
      <c r="G2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horizontalDpi="600" verticalDpi="600" orientation="portrait" scale="5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showGridLines="0" view="pageLayout" zoomScale="75" zoomScaleNormal="75" zoomScaleSheetLayoutView="75" zoomScalePageLayoutView="75" workbookViewId="0" topLeftCell="A1">
      <selection activeCell="A1" sqref="A1:IV1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5.421875" style="2" bestFit="1" customWidth="1"/>
    <col min="5" max="5" width="13.140625" style="2" bestFit="1" customWidth="1"/>
    <col min="6" max="6" width="12.421875" style="2" bestFit="1" customWidth="1"/>
    <col min="7" max="7" width="35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+#REF!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130302</v>
      </c>
      <c r="D7" s="7"/>
      <c r="E7" s="7"/>
      <c r="F7" s="7"/>
      <c r="G7" s="7"/>
    </row>
    <row r="8" spans="1:7" ht="19.5">
      <c r="A8" s="6" t="s">
        <v>3</v>
      </c>
      <c r="B8" s="7"/>
      <c r="C8" s="52" t="e">
        <f>VLOOKUP(C7,Balance!B12:K61,2,FALSE)</f>
        <v>#N/A</v>
      </c>
      <c r="D8" s="51"/>
      <c r="E8" s="51"/>
      <c r="F8" s="51"/>
      <c r="G8" s="51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s="24" customFormat="1" ht="15" customHeight="1">
      <c r="A12" s="13"/>
      <c r="B12" s="21"/>
      <c r="C12" s="14"/>
      <c r="D12" s="22"/>
      <c r="E12" s="56"/>
      <c r="F12" s="143"/>
      <c r="G12" s="22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s="24" customFormat="1" ht="15" customHeight="1">
      <c r="A13" s="13"/>
      <c r="B13" s="21"/>
      <c r="C13" s="14"/>
      <c r="D13" s="22"/>
      <c r="E13" s="56"/>
      <c r="F13" s="143"/>
      <c r="G13" s="22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s="24" customFormat="1" ht="15" customHeight="1">
      <c r="A14" s="13"/>
      <c r="B14" s="21"/>
      <c r="C14" s="14"/>
      <c r="D14" s="22"/>
      <c r="E14" s="143"/>
      <c r="F14" s="143"/>
      <c r="G14" s="22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7" ht="15">
      <c r="A15" s="25"/>
      <c r="B15" s="26"/>
      <c r="C15" s="27"/>
      <c r="D15" s="28" t="s">
        <v>12</v>
      </c>
      <c r="E15" s="188">
        <f>SUM(E12:E14)</f>
        <v>0</v>
      </c>
      <c r="F15" s="188">
        <f>SUM(F12:F14)</f>
        <v>0</v>
      </c>
      <c r="G15" s="26"/>
    </row>
    <row r="16" spans="5:6" ht="15">
      <c r="E16" s="148"/>
      <c r="F16" s="148"/>
    </row>
    <row r="17" spans="1:7" ht="15">
      <c r="A17" s="31"/>
      <c r="B17" s="32"/>
      <c r="C17" s="33"/>
      <c r="D17" s="34" t="s">
        <v>13</v>
      </c>
      <c r="E17" s="189">
        <f>IF(E15&gt;F15,E15-F15,0)</f>
        <v>0</v>
      </c>
      <c r="F17" s="190">
        <f>IF(F15&gt;E15,F15-E15,0)</f>
        <v>0</v>
      </c>
      <c r="G17" s="36"/>
    </row>
    <row r="20" spans="1:7" ht="15.75" thickBot="1">
      <c r="A20" s="7"/>
      <c r="B20" s="7"/>
      <c r="C20" s="10"/>
      <c r="D20" s="7"/>
      <c r="E20" s="7"/>
      <c r="F20" s="7"/>
      <c r="G20" s="7"/>
    </row>
    <row r="21" spans="1:7" ht="15">
      <c r="A21" s="37" t="s">
        <v>14</v>
      </c>
      <c r="B21" s="38"/>
      <c r="C21" s="38"/>
      <c r="D21" s="37" t="s">
        <v>15</v>
      </c>
      <c r="E21" s="38"/>
      <c r="F21" s="37" t="s">
        <v>16</v>
      </c>
      <c r="G21" s="38"/>
    </row>
    <row r="22" spans="1:7" ht="15">
      <c r="A22" s="39"/>
      <c r="B22" s="40"/>
      <c r="C22" s="41"/>
      <c r="D22" s="39"/>
      <c r="E22" s="42"/>
      <c r="F22" s="39"/>
      <c r="G22" s="42"/>
    </row>
    <row r="23" spans="1:7" ht="15">
      <c r="A23" s="39"/>
      <c r="B23" s="40"/>
      <c r="C23" s="41"/>
      <c r="D23" s="39"/>
      <c r="E23" s="42"/>
      <c r="F23" s="39"/>
      <c r="G23" s="42"/>
    </row>
    <row r="24" spans="1:7" ht="15">
      <c r="A24" s="39"/>
      <c r="B24" s="40"/>
      <c r="C24" s="41"/>
      <c r="D24" s="39"/>
      <c r="E24" s="42"/>
      <c r="F24" s="39"/>
      <c r="G24" s="42"/>
    </row>
    <row r="25" spans="1:7" ht="15.75" thickBot="1">
      <c r="A25" s="43"/>
      <c r="B25" s="44"/>
      <c r="C25" s="45"/>
      <c r="D25" s="43"/>
      <c r="E25" s="46"/>
      <c r="F25" s="43"/>
      <c r="G25" s="46"/>
    </row>
    <row r="31" spans="1:43" ht="1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</row>
    <row r="32" spans="1:43" ht="1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60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</row>
    <row r="33" spans="1:43" ht="1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60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</row>
    <row r="34" ht="15">
      <c r="C34" s="2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horizontalDpi="600" verticalDpi="600" orientation="portrait" scale="5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view="pageLayout" zoomScale="75" zoomScaleNormal="75" zoomScaleSheetLayoutView="75" zoomScalePageLayoutView="75" workbookViewId="0" topLeftCell="A1">
      <selection activeCell="E1" sqref="E1:G1"/>
    </sheetView>
  </sheetViews>
  <sheetFormatPr defaultColWidth="11.57421875" defaultRowHeight="12.75"/>
  <cols>
    <col min="1" max="1" width="11.7109375" style="2" customWidth="1"/>
    <col min="2" max="2" width="15.00390625" style="2" bestFit="1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1.421875" style="2" bestFit="1" customWidth="1"/>
    <col min="7" max="7" width="28.0039062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+#REF!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210303</v>
      </c>
      <c r="D7" s="7"/>
      <c r="E7" s="7"/>
      <c r="F7" s="7"/>
      <c r="G7" s="7"/>
    </row>
    <row r="8" spans="1:7" ht="19.5">
      <c r="A8" s="6" t="s">
        <v>3</v>
      </c>
      <c r="B8" s="7"/>
      <c r="C8" s="52" t="str">
        <f>VLOOKUP(C7,Balance!B12:K49,2,FALSE)</f>
        <v>Cuentas  por Pagar</v>
      </c>
      <c r="D8" s="51"/>
      <c r="E8" s="51"/>
      <c r="F8" s="51"/>
      <c r="G8" s="51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/>
      <c r="B12" s="21"/>
      <c r="C12" s="14"/>
      <c r="D12" s="15"/>
      <c r="E12" s="56"/>
      <c r="F12" s="56"/>
      <c r="G12" s="22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21"/>
      <c r="C13" s="14"/>
      <c r="D13" s="15"/>
      <c r="E13" s="56"/>
      <c r="F13" s="56"/>
      <c r="G13" s="22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47"/>
      <c r="C14" s="155"/>
      <c r="D14" s="15"/>
      <c r="E14" s="197"/>
      <c r="F14" s="56"/>
      <c r="G14" s="13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41"/>
      <c r="D15" s="15"/>
      <c r="E15" s="193"/>
      <c r="F15" s="56"/>
      <c r="G15" s="145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41"/>
      <c r="D16" s="15"/>
      <c r="E16" s="193"/>
      <c r="F16" s="56"/>
      <c r="G16" s="145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41"/>
      <c r="D17" s="15"/>
      <c r="E17" s="193"/>
      <c r="F17" s="56"/>
      <c r="G17" s="145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1"/>
      <c r="D18" s="15"/>
      <c r="E18" s="193"/>
      <c r="F18" s="56"/>
      <c r="G18" s="145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1"/>
      <c r="D19" s="15"/>
      <c r="E19" s="193"/>
      <c r="F19" s="56"/>
      <c r="G19" s="145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1"/>
      <c r="D20" s="15"/>
      <c r="E20" s="193"/>
      <c r="F20" s="56"/>
      <c r="G20" s="145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s="24" customFormat="1" ht="15" customHeight="1">
      <c r="A21" s="13"/>
      <c r="B21" s="47"/>
      <c r="C21" s="141"/>
      <c r="D21" s="15"/>
      <c r="E21" s="193"/>
      <c r="F21" s="56"/>
      <c r="G21" s="145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>
      <c r="A22" s="13"/>
      <c r="B22" s="47"/>
      <c r="C22" s="141"/>
      <c r="D22" s="15"/>
      <c r="E22" s="193"/>
      <c r="F22" s="56"/>
      <c r="G22" s="145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47"/>
      <c r="C23" s="141"/>
      <c r="D23" s="141"/>
      <c r="E23" s="192"/>
      <c r="F23" s="154"/>
      <c r="G23" s="158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47"/>
      <c r="C24" s="141"/>
      <c r="D24" s="15"/>
      <c r="E24" s="193"/>
      <c r="F24" s="56"/>
      <c r="G24" s="145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7" ht="15">
      <c r="A25" s="25"/>
      <c r="B25" s="26"/>
      <c r="C25" s="27"/>
      <c r="D25" s="28" t="s">
        <v>12</v>
      </c>
      <c r="E25" s="188">
        <f>SUM(E13:E24)</f>
        <v>0</v>
      </c>
      <c r="F25" s="188">
        <f>SUM(F13:F24)</f>
        <v>0</v>
      </c>
      <c r="G25" s="26"/>
    </row>
    <row r="26" spans="5:6" ht="15">
      <c r="E26" s="148"/>
      <c r="F26" s="148"/>
    </row>
    <row r="27" spans="1:7" ht="15">
      <c r="A27" s="31"/>
      <c r="B27" s="32"/>
      <c r="C27" s="33"/>
      <c r="D27" s="34" t="s">
        <v>13</v>
      </c>
      <c r="E27" s="189">
        <f>IF(E25&gt;F25,E25-F25,0)</f>
        <v>0</v>
      </c>
      <c r="F27" s="190">
        <f>+F25-E25</f>
        <v>0</v>
      </c>
      <c r="G27" s="36"/>
    </row>
    <row r="30" spans="1:7" ht="15.75" thickBot="1">
      <c r="A30" s="7"/>
      <c r="B30" s="7"/>
      <c r="C30" s="10"/>
      <c r="D30" s="7"/>
      <c r="E30" s="7"/>
      <c r="F30" s="7"/>
      <c r="G30" s="7"/>
    </row>
    <row r="31" spans="1:7" ht="15">
      <c r="A31" s="37" t="s">
        <v>14</v>
      </c>
      <c r="B31" s="38"/>
      <c r="C31" s="38"/>
      <c r="D31" s="37" t="s">
        <v>15</v>
      </c>
      <c r="E31" s="38"/>
      <c r="F31" s="37" t="s">
        <v>16</v>
      </c>
      <c r="G31" s="38"/>
    </row>
    <row r="32" spans="1:7" ht="15">
      <c r="A32" s="39"/>
      <c r="B32" s="40"/>
      <c r="C32" s="41"/>
      <c r="D32" s="39"/>
      <c r="E32" s="42"/>
      <c r="F32" s="39"/>
      <c r="G32" s="42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.75" thickBot="1">
      <c r="A35" s="43"/>
      <c r="B35" s="44"/>
      <c r="C35" s="45"/>
      <c r="D35" s="43"/>
      <c r="E35" s="46"/>
      <c r="F35" s="43"/>
      <c r="G35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orientation="portrait" scale="5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6"/>
  <sheetViews>
    <sheetView showGridLines="0" view="pageLayout" zoomScale="75" zoomScaleNormal="75" zoomScaleSheetLayoutView="75" zoomScalePageLayoutView="75" workbookViewId="0" topLeftCell="A1">
      <selection activeCell="C7" sqref="C7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3.421875" style="2" bestFit="1" customWidth="1"/>
    <col min="7" max="7" width="22.421875" style="2" bestFit="1" customWidth="1"/>
    <col min="8" max="8" width="10.8515625" style="2" customWidth="1"/>
    <col min="9" max="9" width="12.00390625" style="2" bestFit="1" customWidth="1"/>
    <col min="10" max="10" width="12.28125" style="148" bestFit="1" customWidth="1"/>
    <col min="11" max="12" width="13.421875" style="148" bestFit="1" customWidth="1"/>
    <col min="13" max="13" width="40.28125" style="2" bestFit="1" customWidth="1"/>
    <col min="14" max="16384" width="11.421875" style="2" customWidth="1"/>
  </cols>
  <sheetData>
    <row r="1" spans="1:13" ht="15">
      <c r="A1" s="49"/>
      <c r="D1" s="4"/>
      <c r="E1" s="218" t="s">
        <v>18</v>
      </c>
      <c r="F1" s="219"/>
      <c r="G1" s="220"/>
      <c r="I1" s="149"/>
      <c r="J1" s="147"/>
      <c r="K1" s="147"/>
      <c r="L1" s="147"/>
      <c r="M1" s="149"/>
    </row>
    <row r="2" spans="1:13" ht="15">
      <c r="A2" s="49"/>
      <c r="B2"/>
      <c r="D2" s="4"/>
      <c r="I2" s="149"/>
      <c r="J2" s="147"/>
      <c r="K2" s="147"/>
      <c r="L2" s="147"/>
      <c r="M2" s="149"/>
    </row>
    <row r="3" spans="2:13" ht="15">
      <c r="B3"/>
      <c r="D3" s="4"/>
      <c r="I3" s="150"/>
      <c r="J3" s="147"/>
      <c r="K3" s="147"/>
      <c r="L3" s="147"/>
      <c r="M3" s="149"/>
    </row>
    <row r="4" spans="1:13" ht="30">
      <c r="A4" s="5" t="s">
        <v>0</v>
      </c>
      <c r="B4" s="5"/>
      <c r="C4" s="5"/>
      <c r="D4" s="5"/>
      <c r="E4" s="5"/>
      <c r="F4" s="5"/>
      <c r="G4" s="5"/>
      <c r="I4" s="150"/>
      <c r="J4" s="147"/>
      <c r="K4" s="147"/>
      <c r="L4" s="147"/>
      <c r="M4" s="149"/>
    </row>
    <row r="5" spans="4:13" ht="15">
      <c r="D5" s="4"/>
      <c r="I5" s="150"/>
      <c r="J5" s="147"/>
      <c r="K5" s="147"/>
      <c r="L5" s="147"/>
      <c r="M5" s="149"/>
    </row>
    <row r="6" spans="1:13" ht="18">
      <c r="A6" s="6" t="s">
        <v>1</v>
      </c>
      <c r="B6" s="7"/>
      <c r="C6" s="8" t="e">
        <f>+#REF!</f>
        <v>#REF!</v>
      </c>
      <c r="D6" s="7"/>
      <c r="E6" s="7"/>
      <c r="F6" s="7"/>
      <c r="G6" s="7"/>
      <c r="I6" s="150"/>
      <c r="J6" s="147"/>
      <c r="K6" s="147"/>
      <c r="L6" s="147"/>
      <c r="M6" s="149"/>
    </row>
    <row r="7" spans="1:13" ht="18">
      <c r="A7" s="6" t="s">
        <v>2</v>
      </c>
      <c r="B7" s="7"/>
      <c r="C7" s="50">
        <v>210311</v>
      </c>
      <c r="D7" s="7"/>
      <c r="E7" s="7"/>
      <c r="F7" s="7"/>
      <c r="G7" s="7"/>
      <c r="I7" s="150"/>
      <c r="J7" s="147"/>
      <c r="K7" s="147"/>
      <c r="L7" s="147"/>
      <c r="M7" s="149"/>
    </row>
    <row r="8" spans="1:13" ht="19.5">
      <c r="A8" s="6" t="s">
        <v>3</v>
      </c>
      <c r="B8" s="7"/>
      <c r="C8" s="50" t="e">
        <f>VLOOKUP(C7,Balance!B12:K49,2,FALSE)</f>
        <v>#N/A</v>
      </c>
      <c r="D8" s="52"/>
      <c r="E8" s="52"/>
      <c r="F8" s="52"/>
      <c r="G8" s="52"/>
      <c r="I8" s="150"/>
      <c r="J8" s="147"/>
      <c r="K8" s="147"/>
      <c r="L8" s="147"/>
      <c r="M8" s="149"/>
    </row>
    <row r="9" spans="1:13" ht="18">
      <c r="A9" s="7"/>
      <c r="B9" s="7"/>
      <c r="C9" s="8"/>
      <c r="D9" s="7"/>
      <c r="E9" s="7"/>
      <c r="F9" s="7"/>
      <c r="G9" s="7"/>
      <c r="I9" s="150"/>
      <c r="J9" s="147"/>
      <c r="K9" s="147"/>
      <c r="L9" s="147"/>
      <c r="M9" s="149"/>
    </row>
    <row r="10" spans="1:9" ht="15">
      <c r="A10" s="1" t="s">
        <v>4</v>
      </c>
      <c r="B10" s="7"/>
      <c r="C10" s="10"/>
      <c r="D10" s="7"/>
      <c r="E10" s="7"/>
      <c r="F10" s="7"/>
      <c r="G10" s="7"/>
      <c r="I10" s="20"/>
    </row>
    <row r="11" spans="1:9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  <c r="I11" s="20"/>
    </row>
    <row r="12" spans="1:84" s="24" customFormat="1" ht="15" customHeight="1">
      <c r="A12" s="13"/>
      <c r="B12" s="151"/>
      <c r="C12" s="14"/>
      <c r="D12" s="152"/>
      <c r="E12" s="56"/>
      <c r="F12" s="56"/>
      <c r="G12" s="153"/>
      <c r="H12" s="18"/>
      <c r="I12" s="2"/>
      <c r="J12" s="148"/>
      <c r="K12" s="150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50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</row>
    <row r="13" spans="1:84" s="24" customFormat="1" ht="15" customHeight="1">
      <c r="A13" s="13"/>
      <c r="B13" s="151"/>
      <c r="C13" s="14"/>
      <c r="D13" s="152"/>
      <c r="E13" s="56"/>
      <c r="F13" s="56"/>
      <c r="G13" s="153"/>
      <c r="H13" s="18"/>
      <c r="I13" s="2"/>
      <c r="J13" s="148"/>
      <c r="K13" s="150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50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</row>
    <row r="14" spans="1:84" s="24" customFormat="1" ht="15" customHeight="1">
      <c r="A14" s="13"/>
      <c r="B14" s="151"/>
      <c r="C14" s="14"/>
      <c r="D14" s="152"/>
      <c r="E14" s="56"/>
      <c r="F14" s="56"/>
      <c r="G14" s="153"/>
      <c r="H14" s="18"/>
      <c r="I14" s="2"/>
      <c r="J14" s="148"/>
      <c r="K14" s="150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50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</row>
    <row r="15" spans="1:84" s="24" customFormat="1" ht="15" customHeight="1">
      <c r="A15" s="13"/>
      <c r="B15" s="151"/>
      <c r="C15" s="14"/>
      <c r="D15" s="152"/>
      <c r="E15" s="56"/>
      <c r="F15" s="56"/>
      <c r="G15" s="153"/>
      <c r="H15" s="18"/>
      <c r="I15" s="2"/>
      <c r="J15" s="148"/>
      <c r="K15" s="150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50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</row>
    <row r="16" spans="1:84" ht="15">
      <c r="A16" s="25"/>
      <c r="B16" s="26"/>
      <c r="C16" s="27"/>
      <c r="D16" s="28" t="s">
        <v>12</v>
      </c>
      <c r="E16" s="188">
        <f>SUM(E13:E13)</f>
        <v>0</v>
      </c>
      <c r="F16" s="188">
        <f>SUM(F13:F14)</f>
        <v>0</v>
      </c>
      <c r="G16" s="26"/>
      <c r="K16" s="150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50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</row>
    <row r="17" spans="5:84" ht="15">
      <c r="E17" s="148"/>
      <c r="F17" s="148"/>
      <c r="K17" s="150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50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</row>
    <row r="18" spans="1:84" ht="15">
      <c r="A18" s="31"/>
      <c r="B18" s="32"/>
      <c r="C18" s="33"/>
      <c r="D18" s="34" t="s">
        <v>13</v>
      </c>
      <c r="E18" s="189">
        <f>IF(E16&gt;F16,E16-F16,0)</f>
        <v>0</v>
      </c>
      <c r="F18" s="190">
        <f>IF(F16&gt;E16,F16-E16,0)</f>
        <v>0</v>
      </c>
      <c r="G18" s="36"/>
      <c r="K18" s="150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50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</row>
    <row r="19" spans="11:84" ht="15">
      <c r="K19" s="150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50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</row>
    <row r="20" spans="11:84" ht="15">
      <c r="K20" s="150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50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</row>
    <row r="21" spans="1:84" ht="15.75" thickBot="1">
      <c r="A21" s="7"/>
      <c r="B21" s="7"/>
      <c r="C21" s="10"/>
      <c r="D21" s="7"/>
      <c r="E21" s="7"/>
      <c r="F21" s="7"/>
      <c r="G21" s="7"/>
      <c r="K21" s="150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50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</row>
    <row r="22" spans="1:84" ht="15">
      <c r="A22" s="37" t="s">
        <v>14</v>
      </c>
      <c r="B22" s="38"/>
      <c r="C22" s="38"/>
      <c r="D22" s="37" t="s">
        <v>15</v>
      </c>
      <c r="E22" s="38"/>
      <c r="F22" s="37" t="s">
        <v>16</v>
      </c>
      <c r="G22" s="38"/>
      <c r="K22" s="150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50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</row>
    <row r="23" spans="1:7" ht="15">
      <c r="A23" s="39"/>
      <c r="B23" s="40"/>
      <c r="C23" s="41"/>
      <c r="D23" s="39"/>
      <c r="E23" s="42"/>
      <c r="F23" s="39"/>
      <c r="G23" s="42"/>
    </row>
    <row r="24" spans="1:7" ht="15">
      <c r="A24" s="39"/>
      <c r="B24" s="40"/>
      <c r="C24" s="41"/>
      <c r="D24" s="39"/>
      <c r="E24" s="42"/>
      <c r="F24" s="39"/>
      <c r="G24" s="42"/>
    </row>
    <row r="25" spans="1:7" ht="15">
      <c r="A25" s="39"/>
      <c r="B25" s="40"/>
      <c r="C25" s="41"/>
      <c r="D25" s="39"/>
      <c r="E25" s="42"/>
      <c r="F25" s="39"/>
      <c r="G25" s="42"/>
    </row>
    <row r="26" spans="1:7" ht="15.75" thickBot="1">
      <c r="A26" s="43"/>
      <c r="B26" s="44"/>
      <c r="C26" s="45"/>
      <c r="D26" s="43"/>
      <c r="E26" s="46"/>
      <c r="F26" s="43"/>
      <c r="G2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orientation="portrait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6"/>
  <sheetViews>
    <sheetView showGridLines="0" view="pageLayout" zoomScale="75" zoomScaleNormal="75" zoomScaleSheetLayoutView="75" zoomScalePageLayoutView="75" workbookViewId="0" topLeftCell="A1">
      <selection activeCell="F12" sqref="F12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4.421875" style="2" bestFit="1" customWidth="1"/>
    <col min="7" max="7" width="22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+#REF!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210504</v>
      </c>
      <c r="D7" s="7"/>
      <c r="E7" s="7"/>
      <c r="F7" s="7"/>
      <c r="G7" s="7"/>
    </row>
    <row r="8" spans="1:7" ht="19.5">
      <c r="A8" s="6" t="s">
        <v>3</v>
      </c>
      <c r="B8" s="7"/>
      <c r="C8" s="50" t="str">
        <f>VLOOKUP(C7,Balance!B12:K49,2,FALSE)</f>
        <v>PPM por Pagar</v>
      </c>
      <c r="D8" s="52"/>
      <c r="E8" s="52"/>
      <c r="F8" s="52"/>
      <c r="G8" s="52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/>
      <c r="B12" s="54">
        <v>43101</v>
      </c>
      <c r="C12" s="15"/>
      <c r="D12" s="15" t="s">
        <v>114</v>
      </c>
      <c r="E12" s="15"/>
      <c r="F12" s="56"/>
      <c r="G12" s="15"/>
      <c r="H12" s="18" t="s">
        <v>119</v>
      </c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54"/>
      <c r="C13" s="15"/>
      <c r="D13" s="15"/>
      <c r="E13" s="15"/>
      <c r="F13" s="56"/>
      <c r="G13" s="15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47"/>
      <c r="C14" s="15"/>
      <c r="D14" s="15"/>
      <c r="E14" s="53"/>
      <c r="F14" s="56"/>
      <c r="G14" s="15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5"/>
      <c r="D15" s="15"/>
      <c r="E15" s="15"/>
      <c r="F15" s="56"/>
      <c r="G15" s="17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5"/>
      <c r="D16" s="15"/>
      <c r="E16" s="15"/>
      <c r="F16" s="15"/>
      <c r="G16" s="17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5"/>
      <c r="D17" s="15"/>
      <c r="E17" s="15"/>
      <c r="F17" s="15"/>
      <c r="G17" s="17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"/>
      <c r="D18" s="15"/>
      <c r="E18" s="16"/>
      <c r="F18" s="16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"/>
      <c r="D19" s="15"/>
      <c r="E19" s="16"/>
      <c r="F19" s="16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"/>
      <c r="D20" s="15"/>
      <c r="E20" s="16"/>
      <c r="F20" s="16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ht="15">
      <c r="A21" s="13"/>
      <c r="B21" s="47"/>
      <c r="C21" s="14"/>
      <c r="D21" s="15"/>
      <c r="E21" s="16"/>
      <c r="F21" s="16"/>
      <c r="G21" s="17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>
      <c r="A22" s="13"/>
      <c r="B22" s="21"/>
      <c r="C22" s="14"/>
      <c r="D22" s="22"/>
      <c r="E22" s="23"/>
      <c r="F22" s="23"/>
      <c r="G22" s="22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21"/>
      <c r="C23" s="14"/>
      <c r="D23" s="22"/>
      <c r="E23" s="23"/>
      <c r="F23" s="2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21"/>
      <c r="C24" s="14"/>
      <c r="D24" s="22"/>
      <c r="E24" s="23"/>
      <c r="F24" s="2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18" s="24" customFormat="1" ht="15" customHeight="1">
      <c r="A25" s="13"/>
      <c r="B25" s="21"/>
      <c r="C25" s="14"/>
      <c r="D25" s="22"/>
      <c r="E25" s="23"/>
      <c r="F25" s="23"/>
      <c r="G25" s="22"/>
      <c r="H25" s="18"/>
      <c r="I25" s="18"/>
      <c r="J25"/>
      <c r="K25"/>
      <c r="L25"/>
      <c r="M25"/>
      <c r="N25"/>
      <c r="O25" s="19"/>
      <c r="P25" s="19"/>
      <c r="Q25" s="20"/>
      <c r="R25"/>
    </row>
    <row r="26" spans="1:7" ht="15">
      <c r="A26" s="25"/>
      <c r="B26" s="26"/>
      <c r="C26" s="27"/>
      <c r="D26" s="28" t="s">
        <v>12</v>
      </c>
      <c r="E26" s="29">
        <f>SUM(E12:E25)</f>
        <v>0</v>
      </c>
      <c r="F26" s="29">
        <f>SUM(F12:F25)</f>
        <v>0</v>
      </c>
      <c r="G26" s="26"/>
    </row>
    <row r="27" ht="15">
      <c r="F27" s="30"/>
    </row>
    <row r="28" spans="1:7" ht="15">
      <c r="A28" s="31"/>
      <c r="B28" s="32"/>
      <c r="C28" s="33"/>
      <c r="D28" s="34" t="s">
        <v>13</v>
      </c>
      <c r="E28" s="48">
        <f>IF(E26&gt;F26,E26-F26,0)</f>
        <v>0</v>
      </c>
      <c r="F28" s="35">
        <f>IF(F26&gt;E26,F26-E26,0)</f>
        <v>0</v>
      </c>
      <c r="G28" s="36"/>
    </row>
    <row r="31" spans="1:7" ht="15.75" thickBot="1">
      <c r="A31" s="7"/>
      <c r="B31" s="7"/>
      <c r="C31" s="10"/>
      <c r="D31" s="7"/>
      <c r="E31" s="7"/>
      <c r="F31" s="7"/>
      <c r="G31" s="7"/>
    </row>
    <row r="32" spans="1:7" ht="15">
      <c r="A32" s="37" t="s">
        <v>14</v>
      </c>
      <c r="B32" s="38"/>
      <c r="C32" s="38"/>
      <c r="D32" s="37" t="s">
        <v>15</v>
      </c>
      <c r="E32" s="38"/>
      <c r="F32" s="37" t="s">
        <v>16</v>
      </c>
      <c r="G32" s="38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">
      <c r="A35" s="39"/>
      <c r="B35" s="40"/>
      <c r="C35" s="41"/>
      <c r="D35" s="39"/>
      <c r="E35" s="42"/>
      <c r="F35" s="39"/>
      <c r="G35" s="42"/>
    </row>
    <row r="36" spans="1:7" ht="15.75" thickBot="1">
      <c r="A36" s="43"/>
      <c r="B36" s="44"/>
      <c r="C36" s="45"/>
      <c r="D36" s="43"/>
      <c r="E36" s="46"/>
      <c r="F36" s="43"/>
      <c r="G3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orientation="portrait" scale="5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view="pageLayout" zoomScale="75" zoomScaleNormal="75" zoomScaleSheetLayoutView="75" zoomScalePageLayoutView="75" workbookViewId="0" topLeftCell="A1">
      <selection activeCell="A1" sqref="A1"/>
    </sheetView>
  </sheetViews>
  <sheetFormatPr defaultColWidth="11.57421875" defaultRowHeight="12.75"/>
  <cols>
    <col min="1" max="1" width="11.7109375" style="2" customWidth="1"/>
    <col min="2" max="2" width="12.281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4.421875" style="2" bestFit="1" customWidth="1"/>
    <col min="7" max="7" width="22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 t="s">
        <v>297</v>
      </c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+#REF!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210505</v>
      </c>
      <c r="D7" s="7"/>
      <c r="E7" s="7"/>
      <c r="F7" s="7"/>
      <c r="G7" s="7"/>
    </row>
    <row r="8" spans="1:7" ht="19.5">
      <c r="A8" s="6" t="s">
        <v>3</v>
      </c>
      <c r="B8" s="7"/>
      <c r="C8" s="50" t="str">
        <f>VLOOKUP(C7,Balance!B12:K49,2,FALSE)</f>
        <v>Iva por Pagar</v>
      </c>
      <c r="D8" s="52"/>
      <c r="E8" s="52"/>
      <c r="F8" s="52"/>
      <c r="G8" s="52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/>
      <c r="B12" s="54"/>
      <c r="C12" s="15"/>
      <c r="D12" s="15"/>
      <c r="E12" s="56">
        <v>0</v>
      </c>
      <c r="F12" s="56">
        <v>0</v>
      </c>
      <c r="G12" s="15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54"/>
      <c r="C13" s="15"/>
      <c r="D13" s="15"/>
      <c r="E13" s="56"/>
      <c r="F13" s="56"/>
      <c r="G13" s="15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47"/>
      <c r="C14" s="15"/>
      <c r="D14" s="15"/>
      <c r="E14" s="193"/>
      <c r="F14" s="56"/>
      <c r="G14" s="15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5"/>
      <c r="D15" s="15"/>
      <c r="E15" s="56"/>
      <c r="F15" s="56"/>
      <c r="G15" s="17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5"/>
      <c r="D16" s="15"/>
      <c r="E16" s="56"/>
      <c r="F16" s="56"/>
      <c r="G16" s="17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5"/>
      <c r="D17" s="15"/>
      <c r="E17" s="56"/>
      <c r="F17" s="56"/>
      <c r="G17" s="17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"/>
      <c r="D18" s="15"/>
      <c r="E18" s="142"/>
      <c r="F18" s="142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"/>
      <c r="D19" s="15"/>
      <c r="E19" s="142"/>
      <c r="F19" s="142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"/>
      <c r="D20" s="15"/>
      <c r="E20" s="142"/>
      <c r="F20" s="142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ht="15">
      <c r="A21" s="13"/>
      <c r="B21" s="47"/>
      <c r="C21" s="14"/>
      <c r="D21" s="15"/>
      <c r="E21" s="142"/>
      <c r="F21" s="142"/>
      <c r="G21" s="17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>
      <c r="A22" s="13"/>
      <c r="B22" s="21"/>
      <c r="C22" s="14"/>
      <c r="D22" s="22"/>
      <c r="E22" s="143"/>
      <c r="F22" s="143"/>
      <c r="G22" s="22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21"/>
      <c r="C23" s="14"/>
      <c r="D23" s="22"/>
      <c r="E23" s="143"/>
      <c r="F23" s="14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21"/>
      <c r="C24" s="14"/>
      <c r="D24" s="22"/>
      <c r="E24" s="143"/>
      <c r="F24" s="14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18" s="24" customFormat="1" ht="15" customHeight="1">
      <c r="A25" s="13"/>
      <c r="B25" s="21"/>
      <c r="C25" s="14"/>
      <c r="D25" s="22"/>
      <c r="E25" s="143"/>
      <c r="F25" s="143"/>
      <c r="G25" s="22"/>
      <c r="H25" s="18"/>
      <c r="I25" s="18"/>
      <c r="J25"/>
      <c r="K25"/>
      <c r="L25"/>
      <c r="M25"/>
      <c r="N25"/>
      <c r="O25" s="19"/>
      <c r="P25" s="19"/>
      <c r="Q25" s="20"/>
      <c r="R25"/>
    </row>
    <row r="26" spans="1:7" ht="15">
      <c r="A26" s="25"/>
      <c r="B26" s="26"/>
      <c r="C26" s="27"/>
      <c r="D26" s="28" t="s">
        <v>12</v>
      </c>
      <c r="E26" s="188">
        <f>SUM(E12:E25)</f>
        <v>0</v>
      </c>
      <c r="F26" s="188">
        <f>SUM(F12:F25)</f>
        <v>0</v>
      </c>
      <c r="G26" s="26"/>
    </row>
    <row r="27" spans="5:6" ht="15">
      <c r="E27" s="148"/>
      <c r="F27" s="148"/>
    </row>
    <row r="28" spans="1:7" ht="15">
      <c r="A28" s="31"/>
      <c r="B28" s="32"/>
      <c r="C28" s="33"/>
      <c r="D28" s="34" t="s">
        <v>13</v>
      </c>
      <c r="E28" s="189">
        <f>IF(E26&gt;F26,E26-F26,0)</f>
        <v>0</v>
      </c>
      <c r="F28" s="190">
        <f>IF(F26&gt;E26,F26-E26,0)</f>
        <v>0</v>
      </c>
      <c r="G28" s="36"/>
    </row>
    <row r="29" spans="5:6" ht="15">
      <c r="E29" s="148"/>
      <c r="F29" s="148"/>
    </row>
    <row r="31" spans="1:7" ht="15.75" thickBot="1">
      <c r="A31" s="7"/>
      <c r="B31" s="7"/>
      <c r="C31" s="10"/>
      <c r="D31" s="7"/>
      <c r="E31" s="7"/>
      <c r="F31" s="7"/>
      <c r="G31" s="7"/>
    </row>
    <row r="32" spans="1:7" ht="15">
      <c r="A32" s="37" t="s">
        <v>14</v>
      </c>
      <c r="B32" s="38"/>
      <c r="C32" s="38"/>
      <c r="D32" s="37" t="s">
        <v>15</v>
      </c>
      <c r="E32" s="38"/>
      <c r="F32" s="37" t="s">
        <v>16</v>
      </c>
      <c r="G32" s="38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">
      <c r="A35" s="39"/>
      <c r="B35" s="40"/>
      <c r="C35" s="41"/>
      <c r="D35" s="39"/>
      <c r="E35" s="42"/>
      <c r="F35" s="39"/>
      <c r="G35" s="42"/>
    </row>
    <row r="36" spans="1:7" ht="15.75" thickBot="1">
      <c r="A36" s="43"/>
      <c r="B36" s="44"/>
      <c r="C36" s="45"/>
      <c r="D36" s="43"/>
      <c r="E36" s="46"/>
      <c r="F36" s="43"/>
      <c r="G3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orientation="portrait" scale="6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view="pageLayout" zoomScale="75" zoomScaleNormal="75" zoomScaleSheetLayoutView="75" zoomScalePageLayoutView="75" workbookViewId="0" topLeftCell="A1">
      <selection activeCell="I20" sqref="I20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4.421875" style="2" bestFit="1" customWidth="1"/>
    <col min="7" max="7" width="22.421875" style="2" bestFit="1" customWidth="1"/>
    <col min="8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+#REF!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215014</v>
      </c>
      <c r="D7" s="7"/>
      <c r="E7" s="7"/>
      <c r="F7" s="7"/>
      <c r="G7" s="7"/>
    </row>
    <row r="8" spans="1:7" ht="19.5">
      <c r="A8" s="6" t="s">
        <v>3</v>
      </c>
      <c r="B8" s="7"/>
      <c r="C8" s="50" t="e">
        <f>VLOOKUP(C7,Balance!B12:K49,2,FALSE)</f>
        <v>#N/A</v>
      </c>
      <c r="D8" s="52"/>
      <c r="E8" s="52"/>
      <c r="F8" s="52"/>
      <c r="G8" s="52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8" ht="15">
      <c r="A12" s="13"/>
      <c r="B12" s="54">
        <v>43101</v>
      </c>
      <c r="C12" s="15"/>
      <c r="D12" s="15" t="s">
        <v>101</v>
      </c>
      <c r="E12" s="15"/>
      <c r="F12" s="156"/>
      <c r="G12" s="15"/>
      <c r="H12" s="18" t="s">
        <v>120</v>
      </c>
    </row>
    <row r="13" spans="1:8" ht="15">
      <c r="A13" s="13"/>
      <c r="B13" s="54">
        <v>43131</v>
      </c>
      <c r="C13" s="15"/>
      <c r="D13" s="15" t="s">
        <v>102</v>
      </c>
      <c r="E13" s="15"/>
      <c r="F13" s="156"/>
      <c r="G13" s="15"/>
      <c r="H13" s="18"/>
    </row>
    <row r="14" spans="1:8" ht="15">
      <c r="A14" s="13"/>
      <c r="B14" s="47">
        <v>43159</v>
      </c>
      <c r="C14" s="15"/>
      <c r="D14" s="15" t="s">
        <v>103</v>
      </c>
      <c r="E14" s="53"/>
      <c r="F14" s="156"/>
      <c r="G14" s="15"/>
      <c r="H14" s="18"/>
    </row>
    <row r="15" spans="1:8" ht="15">
      <c r="A15" s="13"/>
      <c r="B15" s="47">
        <v>43190</v>
      </c>
      <c r="C15" s="15"/>
      <c r="D15" s="15" t="s">
        <v>104</v>
      </c>
      <c r="E15" s="15"/>
      <c r="F15" s="156"/>
      <c r="G15" s="17"/>
      <c r="H15" s="18"/>
    </row>
    <row r="16" spans="1:8" ht="15">
      <c r="A16" s="13"/>
      <c r="B16" s="47">
        <v>43220</v>
      </c>
      <c r="C16" s="15"/>
      <c r="D16" s="15" t="s">
        <v>105</v>
      </c>
      <c r="E16" s="15"/>
      <c r="F16" s="156"/>
      <c r="G16" s="17"/>
      <c r="H16" s="18"/>
    </row>
    <row r="17" spans="1:8" ht="15">
      <c r="A17" s="13"/>
      <c r="B17" s="47">
        <v>43251</v>
      </c>
      <c r="C17" s="15"/>
      <c r="D17" s="15" t="s">
        <v>106</v>
      </c>
      <c r="E17" s="15"/>
      <c r="F17" s="156"/>
      <c r="G17" s="17"/>
      <c r="H17" s="18"/>
    </row>
    <row r="18" spans="1:8" ht="15">
      <c r="A18" s="13"/>
      <c r="B18" s="47">
        <v>43281</v>
      </c>
      <c r="C18" s="14"/>
      <c r="D18" s="15" t="s">
        <v>107</v>
      </c>
      <c r="E18" s="16"/>
      <c r="F18" s="156"/>
      <c r="G18" s="17"/>
      <c r="H18" s="18"/>
    </row>
    <row r="19" spans="1:8" ht="15">
      <c r="A19" s="13"/>
      <c r="B19" s="47">
        <v>43312</v>
      </c>
      <c r="C19" s="14"/>
      <c r="D19" s="15" t="s">
        <v>108</v>
      </c>
      <c r="E19" s="16"/>
      <c r="F19" s="156"/>
      <c r="G19" s="17"/>
      <c r="H19" s="18"/>
    </row>
    <row r="20" spans="1:8" ht="15">
      <c r="A20" s="13"/>
      <c r="B20" s="47">
        <v>43343</v>
      </c>
      <c r="C20" s="14"/>
      <c r="D20" s="15" t="s">
        <v>109</v>
      </c>
      <c r="E20" s="16"/>
      <c r="F20" s="156"/>
      <c r="G20" s="17"/>
      <c r="H20" s="18"/>
    </row>
    <row r="21" spans="1:8" ht="15">
      <c r="A21" s="13"/>
      <c r="B21" s="47">
        <v>43373</v>
      </c>
      <c r="C21" s="14"/>
      <c r="D21" s="15" t="s">
        <v>110</v>
      </c>
      <c r="E21" s="16"/>
      <c r="F21" s="156"/>
      <c r="G21" s="17"/>
      <c r="H21" s="18"/>
    </row>
    <row r="22" spans="1:8" s="24" customFormat="1" ht="15" customHeight="1">
      <c r="A22" s="13"/>
      <c r="B22" s="21">
        <v>43434</v>
      </c>
      <c r="C22" s="14"/>
      <c r="D22" s="22" t="s">
        <v>112</v>
      </c>
      <c r="E22" s="23"/>
      <c r="F22" s="56"/>
      <c r="G22" s="22"/>
      <c r="H22" s="18"/>
    </row>
    <row r="23" spans="1:8" s="24" customFormat="1" ht="15" customHeight="1">
      <c r="A23" s="13"/>
      <c r="B23" s="21">
        <v>43465</v>
      </c>
      <c r="C23" s="14"/>
      <c r="D23" s="15" t="s">
        <v>115</v>
      </c>
      <c r="E23" s="23"/>
      <c r="F23" s="56"/>
      <c r="G23" s="22"/>
      <c r="H23" s="18"/>
    </row>
    <row r="24" spans="1:8" s="24" customFormat="1" ht="15" customHeight="1">
      <c r="A24" s="13"/>
      <c r="B24" s="21"/>
      <c r="C24" s="14"/>
      <c r="D24" s="22"/>
      <c r="E24" s="23"/>
      <c r="F24" s="23"/>
      <c r="G24" s="22"/>
      <c r="H24" s="18"/>
    </row>
    <row r="25" spans="1:8" s="24" customFormat="1" ht="15" customHeight="1">
      <c r="A25" s="13"/>
      <c r="B25" s="21"/>
      <c r="C25" s="14"/>
      <c r="D25" s="22"/>
      <c r="E25" s="23"/>
      <c r="F25" s="23"/>
      <c r="G25" s="22"/>
      <c r="H25" s="18"/>
    </row>
    <row r="26" spans="1:7" ht="15">
      <c r="A26" s="25"/>
      <c r="B26" s="26"/>
      <c r="C26" s="27"/>
      <c r="D26" s="28" t="s">
        <v>12</v>
      </c>
      <c r="E26" s="29">
        <f>SUM(E12:E25)</f>
        <v>0</v>
      </c>
      <c r="F26" s="29">
        <f>SUM(F12:F25)</f>
        <v>0</v>
      </c>
      <c r="G26" s="26"/>
    </row>
    <row r="27" ht="15">
      <c r="F27" s="30"/>
    </row>
    <row r="28" spans="1:7" ht="15">
      <c r="A28" s="31"/>
      <c r="B28" s="32"/>
      <c r="C28" s="33"/>
      <c r="D28" s="34" t="s">
        <v>13</v>
      </c>
      <c r="E28" s="48">
        <f>IF(E26&gt;F26,E26-F26,0)</f>
        <v>0</v>
      </c>
      <c r="F28" s="35">
        <f>IF(F26&gt;E26,F26-E26,0)</f>
        <v>0</v>
      </c>
      <c r="G28" s="36"/>
    </row>
    <row r="31" spans="1:7" ht="15.75" thickBot="1">
      <c r="A31" s="7"/>
      <c r="B31" s="7"/>
      <c r="C31" s="10"/>
      <c r="D31" s="7"/>
      <c r="E31" s="7"/>
      <c r="F31" s="7"/>
      <c r="G31" s="7"/>
    </row>
    <row r="32" spans="1:7" ht="15">
      <c r="A32" s="37" t="s">
        <v>14</v>
      </c>
      <c r="B32" s="38"/>
      <c r="C32" s="38"/>
      <c r="D32" s="37" t="s">
        <v>15</v>
      </c>
      <c r="E32" s="38"/>
      <c r="F32" s="37" t="s">
        <v>16</v>
      </c>
      <c r="G32" s="38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">
      <c r="A35" s="39"/>
      <c r="B35" s="40"/>
      <c r="C35" s="41"/>
      <c r="D35" s="39"/>
      <c r="E35" s="42"/>
      <c r="F35" s="39"/>
      <c r="G35" s="42"/>
    </row>
    <row r="36" spans="1:7" ht="15.75" thickBot="1">
      <c r="A36" s="43"/>
      <c r="B36" s="44"/>
      <c r="C36" s="45"/>
      <c r="D36" s="43"/>
      <c r="E36" s="46"/>
      <c r="F36" s="43"/>
      <c r="G3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orientation="portrait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59">
      <selection activeCell="A2" sqref="A2:J81"/>
    </sheetView>
  </sheetViews>
  <sheetFormatPr defaultColWidth="11.421875" defaultRowHeight="12.75"/>
  <sheetData>
    <row r="1" spans="1:27" ht="12.75">
      <c r="A1" s="161" t="s">
        <v>126</v>
      </c>
      <c r="B1" s="161" t="s">
        <v>127</v>
      </c>
      <c r="C1" s="161" t="s">
        <v>55</v>
      </c>
      <c r="D1" s="161" t="s">
        <v>56</v>
      </c>
      <c r="E1" s="161" t="s">
        <v>57</v>
      </c>
      <c r="F1" s="161" t="s">
        <v>58</v>
      </c>
      <c r="G1" s="161" t="s">
        <v>59</v>
      </c>
      <c r="H1" s="161" t="s">
        <v>60</v>
      </c>
      <c r="I1" s="161" t="s">
        <v>61</v>
      </c>
      <c r="J1" s="161" t="s">
        <v>62</v>
      </c>
      <c r="K1" s="161" t="s">
        <v>187</v>
      </c>
      <c r="L1" s="161" t="s">
        <v>188</v>
      </c>
      <c r="M1" s="161" t="s">
        <v>189</v>
      </c>
      <c r="N1" s="161" t="s">
        <v>190</v>
      </c>
      <c r="O1" s="161" t="s">
        <v>191</v>
      </c>
      <c r="P1" s="161" t="s">
        <v>192</v>
      </c>
      <c r="Q1" s="161" t="s">
        <v>193</v>
      </c>
      <c r="R1" s="161" t="s">
        <v>194</v>
      </c>
      <c r="S1" s="161" t="s">
        <v>195</v>
      </c>
      <c r="T1" s="161" t="s">
        <v>196</v>
      </c>
      <c r="U1" s="161" t="s">
        <v>197</v>
      </c>
      <c r="V1" s="161" t="s">
        <v>198</v>
      </c>
      <c r="W1" s="161" t="s">
        <v>199</v>
      </c>
      <c r="X1" s="161" t="s">
        <v>200</v>
      </c>
      <c r="Y1" s="161" t="s">
        <v>201</v>
      </c>
      <c r="Z1" s="161" t="s">
        <v>202</v>
      </c>
      <c r="AA1" s="161" t="s">
        <v>203</v>
      </c>
    </row>
    <row r="2" spans="1:27" ht="12.75">
      <c r="A2" s="161" t="s">
        <v>204</v>
      </c>
      <c r="B2" s="161" t="s">
        <v>77</v>
      </c>
      <c r="C2" s="161">
        <v>282600</v>
      </c>
      <c r="D2" s="161">
        <v>3040</v>
      </c>
      <c r="E2" s="161">
        <v>279560</v>
      </c>
      <c r="F2" s="161">
        <v>0</v>
      </c>
      <c r="G2" s="161">
        <v>279560</v>
      </c>
      <c r="H2" s="161">
        <v>0</v>
      </c>
      <c r="I2" s="161">
        <v>0</v>
      </c>
      <c r="J2" s="161">
        <v>0</v>
      </c>
      <c r="K2" s="161">
        <v>1219830312</v>
      </c>
      <c r="L2" s="161">
        <v>1219830312</v>
      </c>
      <c r="M2" s="161">
        <v>272469414</v>
      </c>
      <c r="N2" s="161">
        <v>272469414</v>
      </c>
      <c r="O2" s="161">
        <v>147135633</v>
      </c>
      <c r="P2" s="161">
        <v>183777890</v>
      </c>
      <c r="Q2" s="161">
        <v>125333781</v>
      </c>
      <c r="R2" s="161">
        <v>88691524</v>
      </c>
      <c r="S2" s="161">
        <v>36642257</v>
      </c>
      <c r="T2" s="161">
        <v>0</v>
      </c>
      <c r="U2" s="161">
        <v>0</v>
      </c>
      <c r="V2" s="161">
        <v>36642257</v>
      </c>
      <c r="W2" s="161">
        <v>183777890</v>
      </c>
      <c r="X2" s="161">
        <v>183777890</v>
      </c>
      <c r="Y2" s="161">
        <v>125333781</v>
      </c>
      <c r="Z2" s="161">
        <v>125333781</v>
      </c>
      <c r="AA2" s="161">
        <v>1</v>
      </c>
    </row>
    <row r="3" spans="1:27" ht="12.75">
      <c r="A3" s="161" t="s">
        <v>205</v>
      </c>
      <c r="B3" s="161" t="s">
        <v>78</v>
      </c>
      <c r="C3" s="161">
        <v>690821</v>
      </c>
      <c r="D3" s="161">
        <v>679821</v>
      </c>
      <c r="E3" s="161">
        <v>11000</v>
      </c>
      <c r="F3" s="161">
        <v>0</v>
      </c>
      <c r="G3" s="161">
        <v>11000</v>
      </c>
      <c r="H3" s="161">
        <v>0</v>
      </c>
      <c r="I3" s="161">
        <v>0</v>
      </c>
      <c r="J3" s="161">
        <v>0</v>
      </c>
      <c r="K3" s="161">
        <v>1219830312</v>
      </c>
      <c r="L3" s="161">
        <v>1219830312</v>
      </c>
      <c r="M3" s="161">
        <v>272469414</v>
      </c>
      <c r="N3" s="161">
        <v>272469414</v>
      </c>
      <c r="O3" s="161">
        <v>147135633</v>
      </c>
      <c r="P3" s="161">
        <v>183777890</v>
      </c>
      <c r="Q3" s="161">
        <v>125333781</v>
      </c>
      <c r="R3" s="161">
        <v>88691524</v>
      </c>
      <c r="S3" s="161">
        <v>36642257</v>
      </c>
      <c r="T3" s="161">
        <v>0</v>
      </c>
      <c r="U3" s="161">
        <v>0</v>
      </c>
      <c r="V3" s="161">
        <v>36642257</v>
      </c>
      <c r="W3" s="161">
        <v>183777890</v>
      </c>
      <c r="X3" s="161">
        <v>183777890</v>
      </c>
      <c r="Y3" s="161">
        <v>125333781</v>
      </c>
      <c r="Z3" s="161">
        <v>125333781</v>
      </c>
      <c r="AA3" s="161">
        <v>1</v>
      </c>
    </row>
    <row r="4" spans="1:27" ht="12.75">
      <c r="A4" s="161" t="s">
        <v>206</v>
      </c>
      <c r="B4" s="161" t="s">
        <v>79</v>
      </c>
      <c r="C4" s="161">
        <v>200817764</v>
      </c>
      <c r="D4" s="161">
        <v>174730654</v>
      </c>
      <c r="E4" s="161">
        <v>26087110</v>
      </c>
      <c r="F4" s="161">
        <v>0</v>
      </c>
      <c r="G4" s="161">
        <v>26087110</v>
      </c>
      <c r="H4" s="161">
        <v>0</v>
      </c>
      <c r="I4" s="161">
        <v>0</v>
      </c>
      <c r="J4" s="161">
        <v>0</v>
      </c>
      <c r="K4" s="161">
        <v>1219830312</v>
      </c>
      <c r="L4" s="161">
        <v>1219830312</v>
      </c>
      <c r="M4" s="161">
        <v>272469414</v>
      </c>
      <c r="N4" s="161">
        <v>272469414</v>
      </c>
      <c r="O4" s="161">
        <v>147135633</v>
      </c>
      <c r="P4" s="161">
        <v>183777890</v>
      </c>
      <c r="Q4" s="161">
        <v>125333781</v>
      </c>
      <c r="R4" s="161">
        <v>88691524</v>
      </c>
      <c r="S4" s="161">
        <v>36642257</v>
      </c>
      <c r="T4" s="161">
        <v>0</v>
      </c>
      <c r="U4" s="161">
        <v>0</v>
      </c>
      <c r="V4" s="161">
        <v>36642257</v>
      </c>
      <c r="W4" s="161">
        <v>183777890</v>
      </c>
      <c r="X4" s="161">
        <v>183777890</v>
      </c>
      <c r="Y4" s="161">
        <v>125333781</v>
      </c>
      <c r="Z4" s="161">
        <v>125333781</v>
      </c>
      <c r="AA4" s="161">
        <v>1</v>
      </c>
    </row>
    <row r="5" spans="1:27" ht="12.75">
      <c r="A5" s="161" t="s">
        <v>207</v>
      </c>
      <c r="B5" s="161" t="s">
        <v>123</v>
      </c>
      <c r="C5" s="161">
        <v>286360877</v>
      </c>
      <c r="D5" s="161">
        <v>184233948</v>
      </c>
      <c r="E5" s="161">
        <v>102126929</v>
      </c>
      <c r="F5" s="161">
        <v>0</v>
      </c>
      <c r="G5" s="161">
        <v>102126929</v>
      </c>
      <c r="H5" s="161">
        <v>0</v>
      </c>
      <c r="I5" s="161">
        <v>0</v>
      </c>
      <c r="J5" s="161">
        <v>0</v>
      </c>
      <c r="K5" s="161">
        <v>1219830312</v>
      </c>
      <c r="L5" s="161">
        <v>1219830312</v>
      </c>
      <c r="M5" s="161">
        <v>272469414</v>
      </c>
      <c r="N5" s="161">
        <v>272469414</v>
      </c>
      <c r="O5" s="161">
        <v>147135633</v>
      </c>
      <c r="P5" s="161">
        <v>183777890</v>
      </c>
      <c r="Q5" s="161">
        <v>125333781</v>
      </c>
      <c r="R5" s="161">
        <v>88691524</v>
      </c>
      <c r="S5" s="161">
        <v>36642257</v>
      </c>
      <c r="T5" s="161">
        <v>0</v>
      </c>
      <c r="U5" s="161">
        <v>0</v>
      </c>
      <c r="V5" s="161">
        <v>36642257</v>
      </c>
      <c r="W5" s="161">
        <v>183777890</v>
      </c>
      <c r="X5" s="161">
        <v>183777890</v>
      </c>
      <c r="Y5" s="161">
        <v>125333781</v>
      </c>
      <c r="Z5" s="161">
        <v>125333781</v>
      </c>
      <c r="AA5" s="161">
        <v>1</v>
      </c>
    </row>
    <row r="6" spans="1:27" ht="12.75">
      <c r="A6" s="161" t="s">
        <v>208</v>
      </c>
      <c r="B6" s="161" t="s">
        <v>80</v>
      </c>
      <c r="C6" s="161">
        <v>98337793</v>
      </c>
      <c r="D6" s="161">
        <v>94956780</v>
      </c>
      <c r="E6" s="161">
        <v>3381013</v>
      </c>
      <c r="F6" s="161">
        <v>0</v>
      </c>
      <c r="G6" s="161">
        <v>3381013</v>
      </c>
      <c r="H6" s="161">
        <v>0</v>
      </c>
      <c r="I6" s="161">
        <v>0</v>
      </c>
      <c r="J6" s="161">
        <v>0</v>
      </c>
      <c r="K6" s="161">
        <v>1219830312</v>
      </c>
      <c r="L6" s="161">
        <v>1219830312</v>
      </c>
      <c r="M6" s="161">
        <v>272469414</v>
      </c>
      <c r="N6" s="161">
        <v>272469414</v>
      </c>
      <c r="O6" s="161">
        <v>147135633</v>
      </c>
      <c r="P6" s="161">
        <v>183777890</v>
      </c>
      <c r="Q6" s="161">
        <v>125333781</v>
      </c>
      <c r="R6" s="161">
        <v>88691524</v>
      </c>
      <c r="S6" s="161">
        <v>36642257</v>
      </c>
      <c r="T6" s="161">
        <v>0</v>
      </c>
      <c r="U6" s="161">
        <v>0</v>
      </c>
      <c r="V6" s="161">
        <v>36642257</v>
      </c>
      <c r="W6" s="161">
        <v>183777890</v>
      </c>
      <c r="X6" s="161">
        <v>183777890</v>
      </c>
      <c r="Y6" s="161">
        <v>125333781</v>
      </c>
      <c r="Z6" s="161">
        <v>125333781</v>
      </c>
      <c r="AA6" s="161">
        <v>1</v>
      </c>
    </row>
    <row r="7" spans="1:27" ht="12.75">
      <c r="A7" s="161" t="s">
        <v>209</v>
      </c>
      <c r="B7" s="161" t="s">
        <v>170</v>
      </c>
      <c r="C7" s="161">
        <v>2436435</v>
      </c>
      <c r="D7" s="161">
        <v>1808110</v>
      </c>
      <c r="E7" s="161">
        <v>628325</v>
      </c>
      <c r="F7" s="161">
        <v>0</v>
      </c>
      <c r="G7" s="161">
        <v>628325</v>
      </c>
      <c r="H7" s="161">
        <v>0</v>
      </c>
      <c r="I7" s="161">
        <v>0</v>
      </c>
      <c r="J7" s="161">
        <v>0</v>
      </c>
      <c r="K7" s="161">
        <v>1219830312</v>
      </c>
      <c r="L7" s="161">
        <v>1219830312</v>
      </c>
      <c r="M7" s="161">
        <v>272469414</v>
      </c>
      <c r="N7" s="161">
        <v>272469414</v>
      </c>
      <c r="O7" s="161">
        <v>147135633</v>
      </c>
      <c r="P7" s="161">
        <v>183777890</v>
      </c>
      <c r="Q7" s="161">
        <v>125333781</v>
      </c>
      <c r="R7" s="161">
        <v>88691524</v>
      </c>
      <c r="S7" s="161">
        <v>36642257</v>
      </c>
      <c r="T7" s="161">
        <v>0</v>
      </c>
      <c r="U7" s="161">
        <v>0</v>
      </c>
      <c r="V7" s="161">
        <v>36642257</v>
      </c>
      <c r="W7" s="161">
        <v>183777890</v>
      </c>
      <c r="X7" s="161">
        <v>183777890</v>
      </c>
      <c r="Y7" s="161">
        <v>125333781</v>
      </c>
      <c r="Z7" s="161">
        <v>125333781</v>
      </c>
      <c r="AA7" s="161">
        <v>1</v>
      </c>
    </row>
    <row r="8" spans="1:27" ht="12.75">
      <c r="A8" s="161" t="s">
        <v>210</v>
      </c>
      <c r="B8" s="161" t="s">
        <v>81</v>
      </c>
      <c r="C8" s="161">
        <v>2611052</v>
      </c>
      <c r="D8" s="161">
        <v>2611052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1219830312</v>
      </c>
      <c r="L8" s="161">
        <v>1219830312</v>
      </c>
      <c r="M8" s="161">
        <v>272469414</v>
      </c>
      <c r="N8" s="161">
        <v>272469414</v>
      </c>
      <c r="O8" s="161">
        <v>147135633</v>
      </c>
      <c r="P8" s="161">
        <v>183777890</v>
      </c>
      <c r="Q8" s="161">
        <v>125333781</v>
      </c>
      <c r="R8" s="161">
        <v>88691524</v>
      </c>
      <c r="S8" s="161">
        <v>36642257</v>
      </c>
      <c r="T8" s="161">
        <v>0</v>
      </c>
      <c r="U8" s="161">
        <v>0</v>
      </c>
      <c r="V8" s="161">
        <v>36642257</v>
      </c>
      <c r="W8" s="161">
        <v>183777890</v>
      </c>
      <c r="X8" s="161">
        <v>183777890</v>
      </c>
      <c r="Y8" s="161">
        <v>125333781</v>
      </c>
      <c r="Z8" s="161">
        <v>125333781</v>
      </c>
      <c r="AA8" s="161">
        <v>1</v>
      </c>
    </row>
    <row r="9" spans="1:27" ht="12.75">
      <c r="A9" s="161" t="s">
        <v>211</v>
      </c>
      <c r="B9" s="161" t="s">
        <v>71</v>
      </c>
      <c r="C9" s="161">
        <v>239308</v>
      </c>
      <c r="D9" s="161">
        <v>239308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1219830312</v>
      </c>
      <c r="L9" s="161">
        <v>1219830312</v>
      </c>
      <c r="M9" s="161">
        <v>272469414</v>
      </c>
      <c r="N9" s="161">
        <v>272469414</v>
      </c>
      <c r="O9" s="161">
        <v>147135633</v>
      </c>
      <c r="P9" s="161">
        <v>183777890</v>
      </c>
      <c r="Q9" s="161">
        <v>125333781</v>
      </c>
      <c r="R9" s="161">
        <v>88691524</v>
      </c>
      <c r="S9" s="161">
        <v>36642257</v>
      </c>
      <c r="T9" s="161">
        <v>0</v>
      </c>
      <c r="U9" s="161">
        <v>0</v>
      </c>
      <c r="V9" s="161">
        <v>36642257</v>
      </c>
      <c r="W9" s="161">
        <v>183777890</v>
      </c>
      <c r="X9" s="161">
        <v>183777890</v>
      </c>
      <c r="Y9" s="161">
        <v>125333781</v>
      </c>
      <c r="Z9" s="161">
        <v>125333781</v>
      </c>
      <c r="AA9" s="161">
        <v>1</v>
      </c>
    </row>
    <row r="10" spans="1:27" ht="12.75">
      <c r="A10" s="161" t="s">
        <v>284</v>
      </c>
      <c r="B10" s="161" t="s">
        <v>285</v>
      </c>
      <c r="C10" s="161">
        <v>17774</v>
      </c>
      <c r="D10" s="161">
        <v>0</v>
      </c>
      <c r="E10" s="161">
        <v>17774</v>
      </c>
      <c r="F10" s="161">
        <v>0</v>
      </c>
      <c r="G10" s="161">
        <v>17774</v>
      </c>
      <c r="H10" s="161">
        <v>0</v>
      </c>
      <c r="I10" s="161">
        <v>0</v>
      </c>
      <c r="J10" s="161">
        <v>0</v>
      </c>
      <c r="K10" s="161">
        <v>1219830312</v>
      </c>
      <c r="L10" s="161">
        <v>1219830312</v>
      </c>
      <c r="M10" s="161">
        <v>272469414</v>
      </c>
      <c r="N10" s="161">
        <v>272469414</v>
      </c>
      <c r="O10" s="161">
        <v>147135633</v>
      </c>
      <c r="P10" s="161">
        <v>183777890</v>
      </c>
      <c r="Q10" s="161">
        <v>125333781</v>
      </c>
      <c r="R10" s="161">
        <v>88691524</v>
      </c>
      <c r="S10" s="161">
        <v>36642257</v>
      </c>
      <c r="T10" s="161">
        <v>0</v>
      </c>
      <c r="U10" s="161">
        <v>0</v>
      </c>
      <c r="V10" s="161">
        <v>36642257</v>
      </c>
      <c r="W10" s="161">
        <v>183777890</v>
      </c>
      <c r="X10" s="161">
        <v>183777890</v>
      </c>
      <c r="Y10" s="161">
        <v>125333781</v>
      </c>
      <c r="Z10" s="161">
        <v>125333781</v>
      </c>
      <c r="AA10" s="161">
        <v>1</v>
      </c>
    </row>
    <row r="11" spans="1:27" ht="12.75">
      <c r="A11" s="161" t="s">
        <v>212</v>
      </c>
      <c r="B11" s="161" t="s">
        <v>158</v>
      </c>
      <c r="C11" s="161">
        <v>25112607</v>
      </c>
      <c r="D11" s="161">
        <v>22773357</v>
      </c>
      <c r="E11" s="161">
        <v>2339250</v>
      </c>
      <c r="F11" s="161">
        <v>0</v>
      </c>
      <c r="G11" s="161">
        <v>2339250</v>
      </c>
      <c r="H11" s="161">
        <v>0</v>
      </c>
      <c r="I11" s="161">
        <v>0</v>
      </c>
      <c r="J11" s="161">
        <v>0</v>
      </c>
      <c r="K11" s="161">
        <v>1219830312</v>
      </c>
      <c r="L11" s="161">
        <v>1219830312</v>
      </c>
      <c r="M11" s="161">
        <v>272469414</v>
      </c>
      <c r="N11" s="161">
        <v>272469414</v>
      </c>
      <c r="O11" s="161">
        <v>147135633</v>
      </c>
      <c r="P11" s="161">
        <v>183777890</v>
      </c>
      <c r="Q11" s="161">
        <v>125333781</v>
      </c>
      <c r="R11" s="161">
        <v>88691524</v>
      </c>
      <c r="S11" s="161">
        <v>36642257</v>
      </c>
      <c r="T11" s="161">
        <v>0</v>
      </c>
      <c r="U11" s="161">
        <v>0</v>
      </c>
      <c r="V11" s="161">
        <v>36642257</v>
      </c>
      <c r="W11" s="161">
        <v>183777890</v>
      </c>
      <c r="X11" s="161">
        <v>183777890</v>
      </c>
      <c r="Y11" s="161">
        <v>125333781</v>
      </c>
      <c r="Z11" s="161">
        <v>125333781</v>
      </c>
      <c r="AA11" s="161">
        <v>1</v>
      </c>
    </row>
    <row r="12" spans="1:27" ht="12.75">
      <c r="A12" s="161" t="s">
        <v>213</v>
      </c>
      <c r="B12" s="161" t="s">
        <v>22</v>
      </c>
      <c r="C12" s="161">
        <v>29046664</v>
      </c>
      <c r="D12" s="161">
        <v>29046664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1219830312</v>
      </c>
      <c r="L12" s="161">
        <v>1219830312</v>
      </c>
      <c r="M12" s="161">
        <v>272469414</v>
      </c>
      <c r="N12" s="161">
        <v>272469414</v>
      </c>
      <c r="O12" s="161">
        <v>147135633</v>
      </c>
      <c r="P12" s="161">
        <v>183777890</v>
      </c>
      <c r="Q12" s="161">
        <v>125333781</v>
      </c>
      <c r="R12" s="161">
        <v>88691524</v>
      </c>
      <c r="S12" s="161">
        <v>36642257</v>
      </c>
      <c r="T12" s="161">
        <v>0</v>
      </c>
      <c r="U12" s="161">
        <v>0</v>
      </c>
      <c r="V12" s="161">
        <v>36642257</v>
      </c>
      <c r="W12" s="161">
        <v>183777890</v>
      </c>
      <c r="X12" s="161">
        <v>183777890</v>
      </c>
      <c r="Y12" s="161">
        <v>125333781</v>
      </c>
      <c r="Z12" s="161">
        <v>125333781</v>
      </c>
      <c r="AA12" s="161">
        <v>1</v>
      </c>
    </row>
    <row r="13" spans="1:27" ht="12.75">
      <c r="A13" s="161" t="s">
        <v>214</v>
      </c>
      <c r="B13" s="161" t="s">
        <v>161</v>
      </c>
      <c r="C13" s="161">
        <v>136056</v>
      </c>
      <c r="D13" s="161">
        <v>136056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1219830312</v>
      </c>
      <c r="L13" s="161">
        <v>1219830312</v>
      </c>
      <c r="M13" s="161">
        <v>272469414</v>
      </c>
      <c r="N13" s="161">
        <v>272469414</v>
      </c>
      <c r="O13" s="161">
        <v>147135633</v>
      </c>
      <c r="P13" s="161">
        <v>183777890</v>
      </c>
      <c r="Q13" s="161">
        <v>125333781</v>
      </c>
      <c r="R13" s="161">
        <v>88691524</v>
      </c>
      <c r="S13" s="161">
        <v>36642257</v>
      </c>
      <c r="T13" s="161">
        <v>0</v>
      </c>
      <c r="U13" s="161">
        <v>0</v>
      </c>
      <c r="V13" s="161">
        <v>36642257</v>
      </c>
      <c r="W13" s="161">
        <v>183777890</v>
      </c>
      <c r="X13" s="161">
        <v>183777890</v>
      </c>
      <c r="Y13" s="161">
        <v>125333781</v>
      </c>
      <c r="Z13" s="161">
        <v>125333781</v>
      </c>
      <c r="AA13" s="161">
        <v>1</v>
      </c>
    </row>
    <row r="14" spans="1:27" ht="12.75">
      <c r="A14" s="161" t="s">
        <v>215</v>
      </c>
      <c r="B14" s="161" t="s">
        <v>23</v>
      </c>
      <c r="C14" s="161">
        <v>914438</v>
      </c>
      <c r="D14" s="161">
        <v>576284</v>
      </c>
      <c r="E14" s="161">
        <v>338154</v>
      </c>
      <c r="F14" s="161">
        <v>0</v>
      </c>
      <c r="G14" s="161">
        <v>338154</v>
      </c>
      <c r="H14" s="161">
        <v>0</v>
      </c>
      <c r="I14" s="161">
        <v>0</v>
      </c>
      <c r="J14" s="161">
        <v>0</v>
      </c>
      <c r="K14" s="161">
        <v>1219830312</v>
      </c>
      <c r="L14" s="161">
        <v>1219830312</v>
      </c>
      <c r="M14" s="161">
        <v>272469414</v>
      </c>
      <c r="N14" s="161">
        <v>272469414</v>
      </c>
      <c r="O14" s="161">
        <v>147135633</v>
      </c>
      <c r="P14" s="161">
        <v>183777890</v>
      </c>
      <c r="Q14" s="161">
        <v>125333781</v>
      </c>
      <c r="R14" s="161">
        <v>88691524</v>
      </c>
      <c r="S14" s="161">
        <v>36642257</v>
      </c>
      <c r="T14" s="161">
        <v>0</v>
      </c>
      <c r="U14" s="161">
        <v>0</v>
      </c>
      <c r="V14" s="161">
        <v>36642257</v>
      </c>
      <c r="W14" s="161">
        <v>183777890</v>
      </c>
      <c r="X14" s="161">
        <v>183777890</v>
      </c>
      <c r="Y14" s="161">
        <v>125333781</v>
      </c>
      <c r="Z14" s="161">
        <v>125333781</v>
      </c>
      <c r="AA14" s="161">
        <v>1</v>
      </c>
    </row>
    <row r="15" spans="1:27" ht="12.75">
      <c r="A15" s="161" t="s">
        <v>216</v>
      </c>
      <c r="B15" s="161" t="s">
        <v>151</v>
      </c>
      <c r="C15" s="161">
        <v>612015</v>
      </c>
      <c r="D15" s="161">
        <v>0</v>
      </c>
      <c r="E15" s="161">
        <v>612015</v>
      </c>
      <c r="F15" s="161">
        <v>0</v>
      </c>
      <c r="G15" s="161">
        <v>612015</v>
      </c>
      <c r="H15" s="161">
        <v>0</v>
      </c>
      <c r="I15" s="161">
        <v>0</v>
      </c>
      <c r="J15" s="161">
        <v>0</v>
      </c>
      <c r="K15" s="161">
        <v>1219830312</v>
      </c>
      <c r="L15" s="161">
        <v>1219830312</v>
      </c>
      <c r="M15" s="161">
        <v>272469414</v>
      </c>
      <c r="N15" s="161">
        <v>272469414</v>
      </c>
      <c r="O15" s="161">
        <v>147135633</v>
      </c>
      <c r="P15" s="161">
        <v>183777890</v>
      </c>
      <c r="Q15" s="161">
        <v>125333781</v>
      </c>
      <c r="R15" s="161">
        <v>88691524</v>
      </c>
      <c r="S15" s="161">
        <v>36642257</v>
      </c>
      <c r="T15" s="161">
        <v>0</v>
      </c>
      <c r="U15" s="161">
        <v>0</v>
      </c>
      <c r="V15" s="161">
        <v>36642257</v>
      </c>
      <c r="W15" s="161">
        <v>183777890</v>
      </c>
      <c r="X15" s="161">
        <v>183777890</v>
      </c>
      <c r="Y15" s="161">
        <v>125333781</v>
      </c>
      <c r="Z15" s="161">
        <v>125333781</v>
      </c>
      <c r="AA15" s="161">
        <v>1</v>
      </c>
    </row>
    <row r="16" spans="1:27" ht="12.75">
      <c r="A16" s="161" t="s">
        <v>217</v>
      </c>
      <c r="B16" s="161" t="s">
        <v>82</v>
      </c>
      <c r="C16" s="161">
        <v>2491844</v>
      </c>
      <c r="D16" s="161">
        <v>0</v>
      </c>
      <c r="E16" s="161">
        <v>2491844</v>
      </c>
      <c r="F16" s="161">
        <v>0</v>
      </c>
      <c r="G16" s="161">
        <v>2491844</v>
      </c>
      <c r="H16" s="161">
        <v>0</v>
      </c>
      <c r="I16" s="161">
        <v>0</v>
      </c>
      <c r="J16" s="161">
        <v>0</v>
      </c>
      <c r="K16" s="161">
        <v>1219830312</v>
      </c>
      <c r="L16" s="161">
        <v>1219830312</v>
      </c>
      <c r="M16" s="161">
        <v>272469414</v>
      </c>
      <c r="N16" s="161">
        <v>272469414</v>
      </c>
      <c r="O16" s="161">
        <v>147135633</v>
      </c>
      <c r="P16" s="161">
        <v>183777890</v>
      </c>
      <c r="Q16" s="161">
        <v>125333781</v>
      </c>
      <c r="R16" s="161">
        <v>88691524</v>
      </c>
      <c r="S16" s="161">
        <v>36642257</v>
      </c>
      <c r="T16" s="161">
        <v>0</v>
      </c>
      <c r="U16" s="161">
        <v>0</v>
      </c>
      <c r="V16" s="161">
        <v>36642257</v>
      </c>
      <c r="W16" s="161">
        <v>183777890</v>
      </c>
      <c r="X16" s="161">
        <v>183777890</v>
      </c>
      <c r="Y16" s="161">
        <v>125333781</v>
      </c>
      <c r="Z16" s="161">
        <v>125333781</v>
      </c>
      <c r="AA16" s="161">
        <v>1</v>
      </c>
    </row>
    <row r="17" spans="1:27" ht="12.75">
      <c r="A17" s="161" t="s">
        <v>218</v>
      </c>
      <c r="B17" s="161" t="s">
        <v>83</v>
      </c>
      <c r="C17" s="161">
        <v>104588</v>
      </c>
      <c r="D17" s="161">
        <v>0</v>
      </c>
      <c r="E17" s="161">
        <v>104588</v>
      </c>
      <c r="F17" s="161">
        <v>0</v>
      </c>
      <c r="G17" s="161">
        <v>104588</v>
      </c>
      <c r="H17" s="161">
        <v>0</v>
      </c>
      <c r="I17" s="161">
        <v>0</v>
      </c>
      <c r="J17" s="161">
        <v>0</v>
      </c>
      <c r="K17" s="161">
        <v>1219830312</v>
      </c>
      <c r="L17" s="161">
        <v>1219830312</v>
      </c>
      <c r="M17" s="161">
        <v>272469414</v>
      </c>
      <c r="N17" s="161">
        <v>272469414</v>
      </c>
      <c r="O17" s="161">
        <v>147135633</v>
      </c>
      <c r="P17" s="161">
        <v>183777890</v>
      </c>
      <c r="Q17" s="161">
        <v>125333781</v>
      </c>
      <c r="R17" s="161">
        <v>88691524</v>
      </c>
      <c r="S17" s="161">
        <v>36642257</v>
      </c>
      <c r="T17" s="161">
        <v>0</v>
      </c>
      <c r="U17" s="161">
        <v>0</v>
      </c>
      <c r="V17" s="161">
        <v>36642257</v>
      </c>
      <c r="W17" s="161">
        <v>183777890</v>
      </c>
      <c r="X17" s="161">
        <v>183777890</v>
      </c>
      <c r="Y17" s="161">
        <v>125333781</v>
      </c>
      <c r="Z17" s="161">
        <v>125333781</v>
      </c>
      <c r="AA17" s="161">
        <v>1</v>
      </c>
    </row>
    <row r="18" spans="1:27" ht="12.75">
      <c r="A18" s="161" t="s">
        <v>219</v>
      </c>
      <c r="B18" s="161" t="s">
        <v>152</v>
      </c>
      <c r="C18" s="161">
        <v>1911821</v>
      </c>
      <c r="D18" s="161">
        <v>0</v>
      </c>
      <c r="E18" s="161">
        <v>1911821</v>
      </c>
      <c r="F18" s="161">
        <v>0</v>
      </c>
      <c r="G18" s="161">
        <v>1911821</v>
      </c>
      <c r="H18" s="161">
        <v>0</v>
      </c>
      <c r="I18" s="161">
        <v>0</v>
      </c>
      <c r="J18" s="161">
        <v>0</v>
      </c>
      <c r="K18" s="161">
        <v>1219830312</v>
      </c>
      <c r="L18" s="161">
        <v>1219830312</v>
      </c>
      <c r="M18" s="161">
        <v>272469414</v>
      </c>
      <c r="N18" s="161">
        <v>272469414</v>
      </c>
      <c r="O18" s="161">
        <v>147135633</v>
      </c>
      <c r="P18" s="161">
        <v>183777890</v>
      </c>
      <c r="Q18" s="161">
        <v>125333781</v>
      </c>
      <c r="R18" s="161">
        <v>88691524</v>
      </c>
      <c r="S18" s="161">
        <v>36642257</v>
      </c>
      <c r="T18" s="161">
        <v>0</v>
      </c>
      <c r="U18" s="161">
        <v>0</v>
      </c>
      <c r="V18" s="161">
        <v>36642257</v>
      </c>
      <c r="W18" s="161">
        <v>183777890</v>
      </c>
      <c r="X18" s="161">
        <v>183777890</v>
      </c>
      <c r="Y18" s="161">
        <v>125333781</v>
      </c>
      <c r="Z18" s="161">
        <v>125333781</v>
      </c>
      <c r="AA18" s="161">
        <v>1</v>
      </c>
    </row>
    <row r="19" spans="1:27" ht="12.75">
      <c r="A19" s="161" t="s">
        <v>220</v>
      </c>
      <c r="B19" s="161" t="s">
        <v>171</v>
      </c>
      <c r="C19" s="161">
        <v>6806250</v>
      </c>
      <c r="D19" s="161">
        <v>0</v>
      </c>
      <c r="E19" s="161">
        <v>6806250</v>
      </c>
      <c r="F19" s="161">
        <v>0</v>
      </c>
      <c r="G19" s="161">
        <v>6806250</v>
      </c>
      <c r="H19" s="161">
        <v>0</v>
      </c>
      <c r="I19" s="161">
        <v>0</v>
      </c>
      <c r="J19" s="161">
        <v>0</v>
      </c>
      <c r="K19" s="161">
        <v>1219830312</v>
      </c>
      <c r="L19" s="161">
        <v>1219830312</v>
      </c>
      <c r="M19" s="161">
        <v>272469414</v>
      </c>
      <c r="N19" s="161">
        <v>272469414</v>
      </c>
      <c r="O19" s="161">
        <v>147135633</v>
      </c>
      <c r="P19" s="161">
        <v>183777890</v>
      </c>
      <c r="Q19" s="161">
        <v>125333781</v>
      </c>
      <c r="R19" s="161">
        <v>88691524</v>
      </c>
      <c r="S19" s="161">
        <v>36642257</v>
      </c>
      <c r="T19" s="161">
        <v>0</v>
      </c>
      <c r="U19" s="161">
        <v>0</v>
      </c>
      <c r="V19" s="161">
        <v>36642257</v>
      </c>
      <c r="W19" s="161">
        <v>183777890</v>
      </c>
      <c r="X19" s="161">
        <v>183777890</v>
      </c>
      <c r="Y19" s="161">
        <v>125333781</v>
      </c>
      <c r="Z19" s="161">
        <v>125333781</v>
      </c>
      <c r="AA19" s="161">
        <v>1</v>
      </c>
    </row>
    <row r="20" spans="1:27" ht="12.75">
      <c r="A20" s="161" t="s">
        <v>221</v>
      </c>
      <c r="B20" s="161" t="s">
        <v>172</v>
      </c>
      <c r="C20" s="161">
        <v>0</v>
      </c>
      <c r="D20" s="161">
        <v>81344</v>
      </c>
      <c r="E20" s="161">
        <v>0</v>
      </c>
      <c r="F20" s="161">
        <v>81344</v>
      </c>
      <c r="G20" s="161">
        <v>0</v>
      </c>
      <c r="H20" s="161">
        <v>81344</v>
      </c>
      <c r="I20" s="161">
        <v>0</v>
      </c>
      <c r="J20" s="161">
        <v>0</v>
      </c>
      <c r="K20" s="161">
        <v>1219830312</v>
      </c>
      <c r="L20" s="161">
        <v>1219830312</v>
      </c>
      <c r="M20" s="161">
        <v>272469414</v>
      </c>
      <c r="N20" s="161">
        <v>272469414</v>
      </c>
      <c r="O20" s="161">
        <v>147135633</v>
      </c>
      <c r="P20" s="161">
        <v>183777890</v>
      </c>
      <c r="Q20" s="161">
        <v>125333781</v>
      </c>
      <c r="R20" s="161">
        <v>88691524</v>
      </c>
      <c r="S20" s="161">
        <v>36642257</v>
      </c>
      <c r="T20" s="161">
        <v>0</v>
      </c>
      <c r="U20" s="161">
        <v>0</v>
      </c>
      <c r="V20" s="161">
        <v>36642257</v>
      </c>
      <c r="W20" s="161">
        <v>183777890</v>
      </c>
      <c r="X20" s="161">
        <v>183777890</v>
      </c>
      <c r="Y20" s="161">
        <v>125333781</v>
      </c>
      <c r="Z20" s="161">
        <v>125333781</v>
      </c>
      <c r="AA20" s="161">
        <v>1</v>
      </c>
    </row>
    <row r="21" spans="1:27" ht="12.75">
      <c r="A21" s="161" t="s">
        <v>222</v>
      </c>
      <c r="B21" s="161" t="s">
        <v>84</v>
      </c>
      <c r="C21" s="161">
        <v>46484</v>
      </c>
      <c r="D21" s="161">
        <v>2237819</v>
      </c>
      <c r="E21" s="161">
        <v>0</v>
      </c>
      <c r="F21" s="161">
        <v>2191335</v>
      </c>
      <c r="G21" s="161">
        <v>0</v>
      </c>
      <c r="H21" s="161">
        <v>2191335</v>
      </c>
      <c r="I21" s="161">
        <v>0</v>
      </c>
      <c r="J21" s="161">
        <v>0</v>
      </c>
      <c r="K21" s="161">
        <v>1219830312</v>
      </c>
      <c r="L21" s="161">
        <v>1219830312</v>
      </c>
      <c r="M21" s="161">
        <v>272469414</v>
      </c>
      <c r="N21" s="161">
        <v>272469414</v>
      </c>
      <c r="O21" s="161">
        <v>147135633</v>
      </c>
      <c r="P21" s="161">
        <v>183777890</v>
      </c>
      <c r="Q21" s="161">
        <v>125333781</v>
      </c>
      <c r="R21" s="161">
        <v>88691524</v>
      </c>
      <c r="S21" s="161">
        <v>36642257</v>
      </c>
      <c r="T21" s="161">
        <v>0</v>
      </c>
      <c r="U21" s="161">
        <v>0</v>
      </c>
      <c r="V21" s="161">
        <v>36642257</v>
      </c>
      <c r="W21" s="161">
        <v>183777890</v>
      </c>
      <c r="X21" s="161">
        <v>183777890</v>
      </c>
      <c r="Y21" s="161">
        <v>125333781</v>
      </c>
      <c r="Z21" s="161">
        <v>125333781</v>
      </c>
      <c r="AA21" s="161">
        <v>1</v>
      </c>
    </row>
    <row r="22" spans="1:27" ht="12.75">
      <c r="A22" s="161" t="s">
        <v>223</v>
      </c>
      <c r="B22" s="161" t="s">
        <v>173</v>
      </c>
      <c r="C22" s="161">
        <v>0</v>
      </c>
      <c r="D22" s="161">
        <v>273120</v>
      </c>
      <c r="E22" s="161">
        <v>0</v>
      </c>
      <c r="F22" s="161">
        <v>273120</v>
      </c>
      <c r="G22" s="161">
        <v>0</v>
      </c>
      <c r="H22" s="161">
        <v>273120</v>
      </c>
      <c r="I22" s="161">
        <v>0</v>
      </c>
      <c r="J22" s="161">
        <v>0</v>
      </c>
      <c r="K22" s="161">
        <v>1219830312</v>
      </c>
      <c r="L22" s="161">
        <v>1219830312</v>
      </c>
      <c r="M22" s="161">
        <v>272469414</v>
      </c>
      <c r="N22" s="161">
        <v>272469414</v>
      </c>
      <c r="O22" s="161">
        <v>147135633</v>
      </c>
      <c r="P22" s="161">
        <v>183777890</v>
      </c>
      <c r="Q22" s="161">
        <v>125333781</v>
      </c>
      <c r="R22" s="161">
        <v>88691524</v>
      </c>
      <c r="S22" s="161">
        <v>36642257</v>
      </c>
      <c r="T22" s="161">
        <v>0</v>
      </c>
      <c r="U22" s="161">
        <v>0</v>
      </c>
      <c r="V22" s="161">
        <v>36642257</v>
      </c>
      <c r="W22" s="161">
        <v>183777890</v>
      </c>
      <c r="X22" s="161">
        <v>183777890</v>
      </c>
      <c r="Y22" s="161">
        <v>125333781</v>
      </c>
      <c r="Z22" s="161">
        <v>125333781</v>
      </c>
      <c r="AA22" s="161">
        <v>1</v>
      </c>
    </row>
    <row r="23" spans="1:27" ht="12.75">
      <c r="A23" s="161" t="s">
        <v>224</v>
      </c>
      <c r="B23" s="161" t="s">
        <v>174</v>
      </c>
      <c r="C23" s="161">
        <v>0</v>
      </c>
      <c r="D23" s="161">
        <v>680628</v>
      </c>
      <c r="E23" s="161">
        <v>0</v>
      </c>
      <c r="F23" s="161">
        <v>680628</v>
      </c>
      <c r="G23" s="161">
        <v>0</v>
      </c>
      <c r="H23" s="161">
        <v>680628</v>
      </c>
      <c r="I23" s="161">
        <v>0</v>
      </c>
      <c r="J23" s="161">
        <v>0</v>
      </c>
      <c r="K23" s="161">
        <v>1219830312</v>
      </c>
      <c r="L23" s="161">
        <v>1219830312</v>
      </c>
      <c r="M23" s="161">
        <v>272469414</v>
      </c>
      <c r="N23" s="161">
        <v>272469414</v>
      </c>
      <c r="O23" s="161">
        <v>147135633</v>
      </c>
      <c r="P23" s="161">
        <v>183777890</v>
      </c>
      <c r="Q23" s="161">
        <v>125333781</v>
      </c>
      <c r="R23" s="161">
        <v>88691524</v>
      </c>
      <c r="S23" s="161">
        <v>36642257</v>
      </c>
      <c r="T23" s="161">
        <v>0</v>
      </c>
      <c r="U23" s="161">
        <v>0</v>
      </c>
      <c r="V23" s="161">
        <v>36642257</v>
      </c>
      <c r="W23" s="161">
        <v>183777890</v>
      </c>
      <c r="X23" s="161">
        <v>183777890</v>
      </c>
      <c r="Y23" s="161">
        <v>125333781</v>
      </c>
      <c r="Z23" s="161">
        <v>125333781</v>
      </c>
      <c r="AA23" s="161">
        <v>1</v>
      </c>
    </row>
    <row r="24" spans="1:27" ht="12.75">
      <c r="A24" s="161" t="s">
        <v>225</v>
      </c>
      <c r="B24" s="161" t="s">
        <v>155</v>
      </c>
      <c r="C24" s="161">
        <v>16555000</v>
      </c>
      <c r="D24" s="161">
        <v>16555000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1219830312</v>
      </c>
      <c r="L24" s="161">
        <v>1219830312</v>
      </c>
      <c r="M24" s="161">
        <v>272469414</v>
      </c>
      <c r="N24" s="161">
        <v>272469414</v>
      </c>
      <c r="O24" s="161">
        <v>147135633</v>
      </c>
      <c r="P24" s="161">
        <v>183777890</v>
      </c>
      <c r="Q24" s="161">
        <v>125333781</v>
      </c>
      <c r="R24" s="161">
        <v>88691524</v>
      </c>
      <c r="S24" s="161">
        <v>36642257</v>
      </c>
      <c r="T24" s="161">
        <v>0</v>
      </c>
      <c r="U24" s="161">
        <v>0</v>
      </c>
      <c r="V24" s="161">
        <v>36642257</v>
      </c>
      <c r="W24" s="161">
        <v>183777890</v>
      </c>
      <c r="X24" s="161">
        <v>183777890</v>
      </c>
      <c r="Y24" s="161">
        <v>125333781</v>
      </c>
      <c r="Z24" s="161">
        <v>125333781</v>
      </c>
      <c r="AA24" s="161">
        <v>1</v>
      </c>
    </row>
    <row r="25" spans="1:27" ht="12.75">
      <c r="A25" s="161" t="s">
        <v>226</v>
      </c>
      <c r="B25" s="161" t="s">
        <v>24</v>
      </c>
      <c r="C25" s="161">
        <v>48861578</v>
      </c>
      <c r="D25" s="161">
        <v>61246780</v>
      </c>
      <c r="E25" s="161">
        <v>0</v>
      </c>
      <c r="F25" s="161">
        <v>12385202</v>
      </c>
      <c r="G25" s="161">
        <v>0</v>
      </c>
      <c r="H25" s="161">
        <v>12385202</v>
      </c>
      <c r="I25" s="161">
        <v>0</v>
      </c>
      <c r="J25" s="161">
        <v>0</v>
      </c>
      <c r="K25" s="161">
        <v>1219830312</v>
      </c>
      <c r="L25" s="161">
        <v>1219830312</v>
      </c>
      <c r="M25" s="161">
        <v>272469414</v>
      </c>
      <c r="N25" s="161">
        <v>272469414</v>
      </c>
      <c r="O25" s="161">
        <v>147135633</v>
      </c>
      <c r="P25" s="161">
        <v>183777890</v>
      </c>
      <c r="Q25" s="161">
        <v>125333781</v>
      </c>
      <c r="R25" s="161">
        <v>88691524</v>
      </c>
      <c r="S25" s="161">
        <v>36642257</v>
      </c>
      <c r="T25" s="161">
        <v>0</v>
      </c>
      <c r="U25" s="161">
        <v>0</v>
      </c>
      <c r="V25" s="161">
        <v>36642257</v>
      </c>
      <c r="W25" s="161">
        <v>183777890</v>
      </c>
      <c r="X25" s="161">
        <v>183777890</v>
      </c>
      <c r="Y25" s="161">
        <v>125333781</v>
      </c>
      <c r="Z25" s="161">
        <v>125333781</v>
      </c>
      <c r="AA25" s="161">
        <v>1</v>
      </c>
    </row>
    <row r="26" spans="1:27" ht="12.75">
      <c r="A26" s="161" t="s">
        <v>227</v>
      </c>
      <c r="B26" s="161" t="s">
        <v>85</v>
      </c>
      <c r="C26" s="161">
        <v>3191774</v>
      </c>
      <c r="D26" s="161">
        <v>3342037</v>
      </c>
      <c r="E26" s="161">
        <v>0</v>
      </c>
      <c r="F26" s="161">
        <v>150263</v>
      </c>
      <c r="G26" s="161">
        <v>0</v>
      </c>
      <c r="H26" s="161">
        <v>150263</v>
      </c>
      <c r="I26" s="161">
        <v>0</v>
      </c>
      <c r="J26" s="161">
        <v>0</v>
      </c>
      <c r="K26" s="161">
        <v>1219830312</v>
      </c>
      <c r="L26" s="161">
        <v>1219830312</v>
      </c>
      <c r="M26" s="161">
        <v>272469414</v>
      </c>
      <c r="N26" s="161">
        <v>272469414</v>
      </c>
      <c r="O26" s="161">
        <v>147135633</v>
      </c>
      <c r="P26" s="161">
        <v>183777890</v>
      </c>
      <c r="Q26" s="161">
        <v>125333781</v>
      </c>
      <c r="R26" s="161">
        <v>88691524</v>
      </c>
      <c r="S26" s="161">
        <v>36642257</v>
      </c>
      <c r="T26" s="161">
        <v>0</v>
      </c>
      <c r="U26" s="161">
        <v>0</v>
      </c>
      <c r="V26" s="161">
        <v>36642257</v>
      </c>
      <c r="W26" s="161">
        <v>183777890</v>
      </c>
      <c r="X26" s="161">
        <v>183777890</v>
      </c>
      <c r="Y26" s="161">
        <v>125333781</v>
      </c>
      <c r="Z26" s="161">
        <v>125333781</v>
      </c>
      <c r="AA26" s="161">
        <v>1</v>
      </c>
    </row>
    <row r="27" spans="1:27" ht="12.75">
      <c r="A27" s="161" t="s">
        <v>228</v>
      </c>
      <c r="B27" s="161" t="s">
        <v>128</v>
      </c>
      <c r="C27" s="161">
        <v>190000</v>
      </c>
      <c r="D27" s="161">
        <v>685000</v>
      </c>
      <c r="E27" s="161">
        <v>0</v>
      </c>
      <c r="F27" s="161">
        <v>495000</v>
      </c>
      <c r="G27" s="161">
        <v>0</v>
      </c>
      <c r="H27" s="161">
        <v>495000</v>
      </c>
      <c r="I27" s="161">
        <v>0</v>
      </c>
      <c r="J27" s="161">
        <v>0</v>
      </c>
      <c r="K27" s="161">
        <v>1219830312</v>
      </c>
      <c r="L27" s="161">
        <v>1219830312</v>
      </c>
      <c r="M27" s="161">
        <v>272469414</v>
      </c>
      <c r="N27" s="161">
        <v>272469414</v>
      </c>
      <c r="O27" s="161">
        <v>147135633</v>
      </c>
      <c r="P27" s="161">
        <v>183777890</v>
      </c>
      <c r="Q27" s="161">
        <v>125333781</v>
      </c>
      <c r="R27" s="161">
        <v>88691524</v>
      </c>
      <c r="S27" s="161">
        <v>36642257</v>
      </c>
      <c r="T27" s="161">
        <v>0</v>
      </c>
      <c r="U27" s="161">
        <v>0</v>
      </c>
      <c r="V27" s="161">
        <v>36642257</v>
      </c>
      <c r="W27" s="161">
        <v>183777890</v>
      </c>
      <c r="X27" s="161">
        <v>183777890</v>
      </c>
      <c r="Y27" s="161">
        <v>125333781</v>
      </c>
      <c r="Z27" s="161">
        <v>125333781</v>
      </c>
      <c r="AA27" s="161">
        <v>1</v>
      </c>
    </row>
    <row r="28" spans="1:27" ht="12.75">
      <c r="A28" s="161" t="s">
        <v>229</v>
      </c>
      <c r="B28" s="161" t="s">
        <v>116</v>
      </c>
      <c r="C28" s="161">
        <v>0</v>
      </c>
      <c r="D28" s="161">
        <v>149698</v>
      </c>
      <c r="E28" s="161">
        <v>0</v>
      </c>
      <c r="F28" s="161">
        <v>149698</v>
      </c>
      <c r="G28" s="161">
        <v>0</v>
      </c>
      <c r="H28" s="161">
        <v>149698</v>
      </c>
      <c r="I28" s="161">
        <v>0</v>
      </c>
      <c r="J28" s="161">
        <v>0</v>
      </c>
      <c r="K28" s="161">
        <v>1219830312</v>
      </c>
      <c r="L28" s="161">
        <v>1219830312</v>
      </c>
      <c r="M28" s="161">
        <v>272469414</v>
      </c>
      <c r="N28" s="161">
        <v>272469414</v>
      </c>
      <c r="O28" s="161">
        <v>147135633</v>
      </c>
      <c r="P28" s="161">
        <v>183777890</v>
      </c>
      <c r="Q28" s="161">
        <v>125333781</v>
      </c>
      <c r="R28" s="161">
        <v>88691524</v>
      </c>
      <c r="S28" s="161">
        <v>36642257</v>
      </c>
      <c r="T28" s="161">
        <v>0</v>
      </c>
      <c r="U28" s="161">
        <v>0</v>
      </c>
      <c r="V28" s="161">
        <v>36642257</v>
      </c>
      <c r="W28" s="161">
        <v>183777890</v>
      </c>
      <c r="X28" s="161">
        <v>183777890</v>
      </c>
      <c r="Y28" s="161">
        <v>125333781</v>
      </c>
      <c r="Z28" s="161">
        <v>125333781</v>
      </c>
      <c r="AA28" s="161">
        <v>1</v>
      </c>
    </row>
    <row r="29" spans="1:27" ht="12.75">
      <c r="A29" s="161" t="s">
        <v>230</v>
      </c>
      <c r="B29" s="161" t="s">
        <v>156</v>
      </c>
      <c r="C29" s="161">
        <v>179181</v>
      </c>
      <c r="D29" s="161">
        <v>224524</v>
      </c>
      <c r="E29" s="161">
        <v>0</v>
      </c>
      <c r="F29" s="161">
        <v>45343</v>
      </c>
      <c r="G29" s="161">
        <v>0</v>
      </c>
      <c r="H29" s="161">
        <v>45343</v>
      </c>
      <c r="I29" s="161">
        <v>0</v>
      </c>
      <c r="J29" s="161">
        <v>0</v>
      </c>
      <c r="K29" s="161">
        <v>1219830312</v>
      </c>
      <c r="L29" s="161">
        <v>1219830312</v>
      </c>
      <c r="M29" s="161">
        <v>272469414</v>
      </c>
      <c r="N29" s="161">
        <v>272469414</v>
      </c>
      <c r="O29" s="161">
        <v>147135633</v>
      </c>
      <c r="P29" s="161">
        <v>183777890</v>
      </c>
      <c r="Q29" s="161">
        <v>125333781</v>
      </c>
      <c r="R29" s="161">
        <v>88691524</v>
      </c>
      <c r="S29" s="161">
        <v>36642257</v>
      </c>
      <c r="T29" s="161">
        <v>0</v>
      </c>
      <c r="U29" s="161">
        <v>0</v>
      </c>
      <c r="V29" s="161">
        <v>36642257</v>
      </c>
      <c r="W29" s="161">
        <v>183777890</v>
      </c>
      <c r="X29" s="161">
        <v>183777890</v>
      </c>
      <c r="Y29" s="161">
        <v>125333781</v>
      </c>
      <c r="Z29" s="161">
        <v>125333781</v>
      </c>
      <c r="AA29" s="161">
        <v>1</v>
      </c>
    </row>
    <row r="30" spans="1:27" ht="12.75">
      <c r="A30" s="161" t="s">
        <v>231</v>
      </c>
      <c r="B30" s="161" t="s">
        <v>86</v>
      </c>
      <c r="C30" s="161">
        <v>10000000</v>
      </c>
      <c r="D30" s="161">
        <v>25850000</v>
      </c>
      <c r="E30" s="161">
        <v>0</v>
      </c>
      <c r="F30" s="161">
        <v>15850000</v>
      </c>
      <c r="G30" s="161">
        <v>0</v>
      </c>
      <c r="H30" s="161">
        <v>15850000</v>
      </c>
      <c r="I30" s="161">
        <v>0</v>
      </c>
      <c r="J30" s="161">
        <v>0</v>
      </c>
      <c r="K30" s="161">
        <v>1219830312</v>
      </c>
      <c r="L30" s="161">
        <v>1219830312</v>
      </c>
      <c r="M30" s="161">
        <v>272469414</v>
      </c>
      <c r="N30" s="161">
        <v>272469414</v>
      </c>
      <c r="O30" s="161">
        <v>147135633</v>
      </c>
      <c r="P30" s="161">
        <v>183777890</v>
      </c>
      <c r="Q30" s="161">
        <v>125333781</v>
      </c>
      <c r="R30" s="161">
        <v>88691524</v>
      </c>
      <c r="S30" s="161">
        <v>36642257</v>
      </c>
      <c r="T30" s="161">
        <v>0</v>
      </c>
      <c r="U30" s="161">
        <v>0</v>
      </c>
      <c r="V30" s="161">
        <v>36642257</v>
      </c>
      <c r="W30" s="161">
        <v>183777890</v>
      </c>
      <c r="X30" s="161">
        <v>183777890</v>
      </c>
      <c r="Y30" s="161">
        <v>125333781</v>
      </c>
      <c r="Z30" s="161">
        <v>125333781</v>
      </c>
      <c r="AA30" s="161">
        <v>1</v>
      </c>
    </row>
    <row r="31" spans="1:27" ht="12.75">
      <c r="A31" s="161" t="s">
        <v>232</v>
      </c>
      <c r="B31" s="161" t="s">
        <v>159</v>
      </c>
      <c r="C31" s="161">
        <v>20000000</v>
      </c>
      <c r="D31" s="161">
        <v>20000000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1219830312</v>
      </c>
      <c r="L31" s="161">
        <v>1219830312</v>
      </c>
      <c r="M31" s="161">
        <v>272469414</v>
      </c>
      <c r="N31" s="161">
        <v>272469414</v>
      </c>
      <c r="O31" s="161">
        <v>147135633</v>
      </c>
      <c r="P31" s="161">
        <v>183777890</v>
      </c>
      <c r="Q31" s="161">
        <v>125333781</v>
      </c>
      <c r="R31" s="161">
        <v>88691524</v>
      </c>
      <c r="S31" s="161">
        <v>36642257</v>
      </c>
      <c r="T31" s="161">
        <v>0</v>
      </c>
      <c r="U31" s="161">
        <v>0</v>
      </c>
      <c r="V31" s="161">
        <v>36642257</v>
      </c>
      <c r="W31" s="161">
        <v>183777890</v>
      </c>
      <c r="X31" s="161">
        <v>183777890</v>
      </c>
      <c r="Y31" s="161">
        <v>125333781</v>
      </c>
      <c r="Z31" s="161">
        <v>125333781</v>
      </c>
      <c r="AA31" s="161">
        <v>1</v>
      </c>
    </row>
    <row r="32" spans="1:27" ht="12.75">
      <c r="A32" s="161" t="s">
        <v>233</v>
      </c>
      <c r="B32" s="161" t="s">
        <v>87</v>
      </c>
      <c r="C32" s="161">
        <v>57718531</v>
      </c>
      <c r="D32" s="161">
        <v>62263303</v>
      </c>
      <c r="E32" s="161">
        <v>0</v>
      </c>
      <c r="F32" s="161">
        <v>4544772</v>
      </c>
      <c r="G32" s="161">
        <v>0</v>
      </c>
      <c r="H32" s="161">
        <v>4544772</v>
      </c>
      <c r="I32" s="161">
        <v>0</v>
      </c>
      <c r="J32" s="161">
        <v>0</v>
      </c>
      <c r="K32" s="161">
        <v>1219830312</v>
      </c>
      <c r="L32" s="161">
        <v>1219830312</v>
      </c>
      <c r="M32" s="161">
        <v>272469414</v>
      </c>
      <c r="N32" s="161">
        <v>272469414</v>
      </c>
      <c r="O32" s="161">
        <v>147135633</v>
      </c>
      <c r="P32" s="161">
        <v>183777890</v>
      </c>
      <c r="Q32" s="161">
        <v>125333781</v>
      </c>
      <c r="R32" s="161">
        <v>88691524</v>
      </c>
      <c r="S32" s="161">
        <v>36642257</v>
      </c>
      <c r="T32" s="161">
        <v>0</v>
      </c>
      <c r="U32" s="161">
        <v>0</v>
      </c>
      <c r="V32" s="161">
        <v>36642257</v>
      </c>
      <c r="W32" s="161">
        <v>183777890</v>
      </c>
      <c r="X32" s="161">
        <v>183777890</v>
      </c>
      <c r="Y32" s="161">
        <v>125333781</v>
      </c>
      <c r="Z32" s="161">
        <v>125333781</v>
      </c>
      <c r="AA32" s="161">
        <v>1</v>
      </c>
    </row>
    <row r="33" spans="1:27" ht="12.75">
      <c r="A33" s="161" t="s">
        <v>234</v>
      </c>
      <c r="B33" s="161" t="s">
        <v>166</v>
      </c>
      <c r="C33" s="161">
        <v>115000</v>
      </c>
      <c r="D33" s="161">
        <v>185000</v>
      </c>
      <c r="E33" s="161">
        <v>0</v>
      </c>
      <c r="F33" s="161">
        <v>70000</v>
      </c>
      <c r="G33" s="161">
        <v>0</v>
      </c>
      <c r="H33" s="161">
        <v>70000</v>
      </c>
      <c r="I33" s="161">
        <v>0</v>
      </c>
      <c r="J33" s="161">
        <v>0</v>
      </c>
      <c r="K33" s="161">
        <v>1219830312</v>
      </c>
      <c r="L33" s="161">
        <v>1219830312</v>
      </c>
      <c r="M33" s="161">
        <v>272469414</v>
      </c>
      <c r="N33" s="161">
        <v>272469414</v>
      </c>
      <c r="O33" s="161">
        <v>147135633</v>
      </c>
      <c r="P33" s="161">
        <v>183777890</v>
      </c>
      <c r="Q33" s="161">
        <v>125333781</v>
      </c>
      <c r="R33" s="161">
        <v>88691524</v>
      </c>
      <c r="S33" s="161">
        <v>36642257</v>
      </c>
      <c r="T33" s="161">
        <v>0</v>
      </c>
      <c r="U33" s="161">
        <v>0</v>
      </c>
      <c r="V33" s="161">
        <v>36642257</v>
      </c>
      <c r="W33" s="161">
        <v>183777890</v>
      </c>
      <c r="X33" s="161">
        <v>183777890</v>
      </c>
      <c r="Y33" s="161">
        <v>125333781</v>
      </c>
      <c r="Z33" s="161">
        <v>125333781</v>
      </c>
      <c r="AA33" s="161">
        <v>1</v>
      </c>
    </row>
    <row r="34" spans="1:27" ht="12.75">
      <c r="A34" s="161" t="s">
        <v>235</v>
      </c>
      <c r="B34" s="161" t="s">
        <v>184</v>
      </c>
      <c r="C34" s="161">
        <v>25332</v>
      </c>
      <c r="D34" s="161">
        <v>25332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1219830312</v>
      </c>
      <c r="L34" s="161">
        <v>1219830312</v>
      </c>
      <c r="M34" s="161">
        <v>272469414</v>
      </c>
      <c r="N34" s="161">
        <v>272469414</v>
      </c>
      <c r="O34" s="161">
        <v>147135633</v>
      </c>
      <c r="P34" s="161">
        <v>183777890</v>
      </c>
      <c r="Q34" s="161">
        <v>125333781</v>
      </c>
      <c r="R34" s="161">
        <v>88691524</v>
      </c>
      <c r="S34" s="161">
        <v>36642257</v>
      </c>
      <c r="T34" s="161">
        <v>0</v>
      </c>
      <c r="U34" s="161">
        <v>0</v>
      </c>
      <c r="V34" s="161">
        <v>36642257</v>
      </c>
      <c r="W34" s="161">
        <v>183777890</v>
      </c>
      <c r="X34" s="161">
        <v>183777890</v>
      </c>
      <c r="Y34" s="161">
        <v>125333781</v>
      </c>
      <c r="Z34" s="161">
        <v>125333781</v>
      </c>
      <c r="AA34" s="161">
        <v>1</v>
      </c>
    </row>
    <row r="35" spans="1:27" ht="12.75">
      <c r="A35" s="161" t="s">
        <v>236</v>
      </c>
      <c r="B35" s="161" t="s">
        <v>162</v>
      </c>
      <c r="C35" s="161">
        <v>22283</v>
      </c>
      <c r="D35" s="161">
        <v>22283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1219830312</v>
      </c>
      <c r="L35" s="161">
        <v>1219830312</v>
      </c>
      <c r="M35" s="161">
        <v>272469414</v>
      </c>
      <c r="N35" s="161">
        <v>272469414</v>
      </c>
      <c r="O35" s="161">
        <v>147135633</v>
      </c>
      <c r="P35" s="161">
        <v>183777890</v>
      </c>
      <c r="Q35" s="161">
        <v>125333781</v>
      </c>
      <c r="R35" s="161">
        <v>88691524</v>
      </c>
      <c r="S35" s="161">
        <v>36642257</v>
      </c>
      <c r="T35" s="161">
        <v>0</v>
      </c>
      <c r="U35" s="161">
        <v>0</v>
      </c>
      <c r="V35" s="161">
        <v>36642257</v>
      </c>
      <c r="W35" s="161">
        <v>183777890</v>
      </c>
      <c r="X35" s="161">
        <v>183777890</v>
      </c>
      <c r="Y35" s="161">
        <v>125333781</v>
      </c>
      <c r="Z35" s="161">
        <v>125333781</v>
      </c>
      <c r="AA35" s="161">
        <v>1</v>
      </c>
    </row>
    <row r="36" spans="1:27" ht="12.75">
      <c r="A36" s="161" t="s">
        <v>237</v>
      </c>
      <c r="B36" s="161" t="s">
        <v>88</v>
      </c>
      <c r="C36" s="161">
        <v>920359</v>
      </c>
      <c r="D36" s="161">
        <v>920359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1219830312</v>
      </c>
      <c r="L36" s="161">
        <v>1219830312</v>
      </c>
      <c r="M36" s="161">
        <v>272469414</v>
      </c>
      <c r="N36" s="161">
        <v>272469414</v>
      </c>
      <c r="O36" s="161">
        <v>147135633</v>
      </c>
      <c r="P36" s="161">
        <v>183777890</v>
      </c>
      <c r="Q36" s="161">
        <v>125333781</v>
      </c>
      <c r="R36" s="161">
        <v>88691524</v>
      </c>
      <c r="S36" s="161">
        <v>36642257</v>
      </c>
      <c r="T36" s="161">
        <v>0</v>
      </c>
      <c r="U36" s="161">
        <v>0</v>
      </c>
      <c r="V36" s="161">
        <v>36642257</v>
      </c>
      <c r="W36" s="161">
        <v>183777890</v>
      </c>
      <c r="X36" s="161">
        <v>183777890</v>
      </c>
      <c r="Y36" s="161">
        <v>125333781</v>
      </c>
      <c r="Z36" s="161">
        <v>125333781</v>
      </c>
      <c r="AA36" s="161">
        <v>1</v>
      </c>
    </row>
    <row r="37" spans="1:27" ht="12.75">
      <c r="A37" s="161" t="s">
        <v>238</v>
      </c>
      <c r="B37" s="161" t="s">
        <v>89</v>
      </c>
      <c r="C37" s="161">
        <v>879123</v>
      </c>
      <c r="D37" s="161">
        <v>978689</v>
      </c>
      <c r="E37" s="161">
        <v>0</v>
      </c>
      <c r="F37" s="161">
        <v>99566</v>
      </c>
      <c r="G37" s="161">
        <v>0</v>
      </c>
      <c r="H37" s="161">
        <v>99566</v>
      </c>
      <c r="I37" s="161">
        <v>0</v>
      </c>
      <c r="J37" s="161">
        <v>0</v>
      </c>
      <c r="K37" s="161">
        <v>1219830312</v>
      </c>
      <c r="L37" s="161">
        <v>1219830312</v>
      </c>
      <c r="M37" s="161">
        <v>272469414</v>
      </c>
      <c r="N37" s="161">
        <v>272469414</v>
      </c>
      <c r="O37" s="161">
        <v>147135633</v>
      </c>
      <c r="P37" s="161">
        <v>183777890</v>
      </c>
      <c r="Q37" s="161">
        <v>125333781</v>
      </c>
      <c r="R37" s="161">
        <v>88691524</v>
      </c>
      <c r="S37" s="161">
        <v>36642257</v>
      </c>
      <c r="T37" s="161">
        <v>0</v>
      </c>
      <c r="U37" s="161">
        <v>0</v>
      </c>
      <c r="V37" s="161">
        <v>36642257</v>
      </c>
      <c r="W37" s="161">
        <v>183777890</v>
      </c>
      <c r="X37" s="161">
        <v>183777890</v>
      </c>
      <c r="Y37" s="161">
        <v>125333781</v>
      </c>
      <c r="Z37" s="161">
        <v>125333781</v>
      </c>
      <c r="AA37" s="161">
        <v>1</v>
      </c>
    </row>
    <row r="38" spans="1:27" ht="12.75">
      <c r="A38" s="161" t="s">
        <v>239</v>
      </c>
      <c r="B38" s="161" t="s">
        <v>90</v>
      </c>
      <c r="C38" s="161">
        <v>1608817</v>
      </c>
      <c r="D38" s="161">
        <v>1742885</v>
      </c>
      <c r="E38" s="161">
        <v>0</v>
      </c>
      <c r="F38" s="161">
        <v>134068</v>
      </c>
      <c r="G38" s="161">
        <v>0</v>
      </c>
      <c r="H38" s="161">
        <v>134068</v>
      </c>
      <c r="I38" s="161">
        <v>0</v>
      </c>
      <c r="J38" s="161">
        <v>0</v>
      </c>
      <c r="K38" s="161">
        <v>1219830312</v>
      </c>
      <c r="L38" s="161">
        <v>1219830312</v>
      </c>
      <c r="M38" s="161">
        <v>272469414</v>
      </c>
      <c r="N38" s="161">
        <v>272469414</v>
      </c>
      <c r="O38" s="161">
        <v>147135633</v>
      </c>
      <c r="P38" s="161">
        <v>183777890</v>
      </c>
      <c r="Q38" s="161">
        <v>125333781</v>
      </c>
      <c r="R38" s="161">
        <v>88691524</v>
      </c>
      <c r="S38" s="161">
        <v>36642257</v>
      </c>
      <c r="T38" s="161">
        <v>0</v>
      </c>
      <c r="U38" s="161">
        <v>0</v>
      </c>
      <c r="V38" s="161">
        <v>36642257</v>
      </c>
      <c r="W38" s="161">
        <v>183777890</v>
      </c>
      <c r="X38" s="161">
        <v>183777890</v>
      </c>
      <c r="Y38" s="161">
        <v>125333781</v>
      </c>
      <c r="Z38" s="161">
        <v>125333781</v>
      </c>
      <c r="AA38" s="161">
        <v>1</v>
      </c>
    </row>
    <row r="39" spans="1:27" ht="12.75">
      <c r="A39" s="161" t="s">
        <v>240</v>
      </c>
      <c r="B39" s="161" t="s">
        <v>91</v>
      </c>
      <c r="C39" s="161">
        <v>13666211</v>
      </c>
      <c r="D39" s="161">
        <v>14713002</v>
      </c>
      <c r="E39" s="161">
        <v>0</v>
      </c>
      <c r="F39" s="161">
        <v>1046791</v>
      </c>
      <c r="G39" s="161">
        <v>0</v>
      </c>
      <c r="H39" s="161">
        <v>1046791</v>
      </c>
      <c r="I39" s="161">
        <v>0</v>
      </c>
      <c r="J39" s="161">
        <v>0</v>
      </c>
      <c r="K39" s="161">
        <v>1219830312</v>
      </c>
      <c r="L39" s="161">
        <v>1219830312</v>
      </c>
      <c r="M39" s="161">
        <v>272469414</v>
      </c>
      <c r="N39" s="161">
        <v>272469414</v>
      </c>
      <c r="O39" s="161">
        <v>147135633</v>
      </c>
      <c r="P39" s="161">
        <v>183777890</v>
      </c>
      <c r="Q39" s="161">
        <v>125333781</v>
      </c>
      <c r="R39" s="161">
        <v>88691524</v>
      </c>
      <c r="S39" s="161">
        <v>36642257</v>
      </c>
      <c r="T39" s="161">
        <v>0</v>
      </c>
      <c r="U39" s="161">
        <v>0</v>
      </c>
      <c r="V39" s="161">
        <v>36642257</v>
      </c>
      <c r="W39" s="161">
        <v>183777890</v>
      </c>
      <c r="X39" s="161">
        <v>183777890</v>
      </c>
      <c r="Y39" s="161">
        <v>125333781</v>
      </c>
      <c r="Z39" s="161">
        <v>125333781</v>
      </c>
      <c r="AA39" s="161">
        <v>1</v>
      </c>
    </row>
    <row r="40" spans="1:27" ht="12.75">
      <c r="A40" s="161" t="s">
        <v>241</v>
      </c>
      <c r="B40" s="161" t="s">
        <v>92</v>
      </c>
      <c r="C40" s="161">
        <v>5715171</v>
      </c>
      <c r="D40" s="161">
        <v>6196496</v>
      </c>
      <c r="E40" s="161">
        <v>0</v>
      </c>
      <c r="F40" s="161">
        <v>481325</v>
      </c>
      <c r="G40" s="161">
        <v>0</v>
      </c>
      <c r="H40" s="161">
        <v>481325</v>
      </c>
      <c r="I40" s="161">
        <v>0</v>
      </c>
      <c r="J40" s="161">
        <v>0</v>
      </c>
      <c r="K40" s="161">
        <v>1219830312</v>
      </c>
      <c r="L40" s="161">
        <v>1219830312</v>
      </c>
      <c r="M40" s="161">
        <v>272469414</v>
      </c>
      <c r="N40" s="161">
        <v>272469414</v>
      </c>
      <c r="O40" s="161">
        <v>147135633</v>
      </c>
      <c r="P40" s="161">
        <v>183777890</v>
      </c>
      <c r="Q40" s="161">
        <v>125333781</v>
      </c>
      <c r="R40" s="161">
        <v>88691524</v>
      </c>
      <c r="S40" s="161">
        <v>36642257</v>
      </c>
      <c r="T40" s="161">
        <v>0</v>
      </c>
      <c r="U40" s="161">
        <v>0</v>
      </c>
      <c r="V40" s="161">
        <v>36642257</v>
      </c>
      <c r="W40" s="161">
        <v>183777890</v>
      </c>
      <c r="X40" s="161">
        <v>183777890</v>
      </c>
      <c r="Y40" s="161">
        <v>125333781</v>
      </c>
      <c r="Z40" s="161">
        <v>125333781</v>
      </c>
      <c r="AA40" s="161">
        <v>1</v>
      </c>
    </row>
    <row r="41" spans="1:27" ht="12.75">
      <c r="A41" s="161" t="s">
        <v>242</v>
      </c>
      <c r="B41" s="161" t="s">
        <v>93</v>
      </c>
      <c r="C41" s="161">
        <v>718451</v>
      </c>
      <c r="D41" s="161">
        <v>769527</v>
      </c>
      <c r="E41" s="161">
        <v>0</v>
      </c>
      <c r="F41" s="161">
        <v>51076</v>
      </c>
      <c r="G41" s="161">
        <v>0</v>
      </c>
      <c r="H41" s="161">
        <v>51076</v>
      </c>
      <c r="I41" s="161">
        <v>0</v>
      </c>
      <c r="J41" s="161">
        <v>0</v>
      </c>
      <c r="K41" s="161">
        <v>1219830312</v>
      </c>
      <c r="L41" s="161">
        <v>1219830312</v>
      </c>
      <c r="M41" s="161">
        <v>272469414</v>
      </c>
      <c r="N41" s="161">
        <v>272469414</v>
      </c>
      <c r="O41" s="161">
        <v>147135633</v>
      </c>
      <c r="P41" s="161">
        <v>183777890</v>
      </c>
      <c r="Q41" s="161">
        <v>125333781</v>
      </c>
      <c r="R41" s="161">
        <v>88691524</v>
      </c>
      <c r="S41" s="161">
        <v>36642257</v>
      </c>
      <c r="T41" s="161">
        <v>0</v>
      </c>
      <c r="U41" s="161">
        <v>0</v>
      </c>
      <c r="V41" s="161">
        <v>36642257</v>
      </c>
      <c r="W41" s="161">
        <v>183777890</v>
      </c>
      <c r="X41" s="161">
        <v>183777890</v>
      </c>
      <c r="Y41" s="161">
        <v>125333781</v>
      </c>
      <c r="Z41" s="161">
        <v>125333781</v>
      </c>
      <c r="AA41" s="161">
        <v>1</v>
      </c>
    </row>
    <row r="42" spans="1:27" ht="12.75">
      <c r="A42" s="161" t="s">
        <v>243</v>
      </c>
      <c r="B42" s="161" t="s">
        <v>160</v>
      </c>
      <c r="C42" s="161">
        <v>141138</v>
      </c>
      <c r="D42" s="161">
        <v>141138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1219830312</v>
      </c>
      <c r="L42" s="161">
        <v>1219830312</v>
      </c>
      <c r="M42" s="161">
        <v>272469414</v>
      </c>
      <c r="N42" s="161">
        <v>272469414</v>
      </c>
      <c r="O42" s="161">
        <v>147135633</v>
      </c>
      <c r="P42" s="161">
        <v>183777890</v>
      </c>
      <c r="Q42" s="161">
        <v>125333781</v>
      </c>
      <c r="R42" s="161">
        <v>88691524</v>
      </c>
      <c r="S42" s="161">
        <v>36642257</v>
      </c>
      <c r="T42" s="161">
        <v>0</v>
      </c>
      <c r="U42" s="161">
        <v>0</v>
      </c>
      <c r="V42" s="161">
        <v>36642257</v>
      </c>
      <c r="W42" s="161">
        <v>183777890</v>
      </c>
      <c r="X42" s="161">
        <v>183777890</v>
      </c>
      <c r="Y42" s="161">
        <v>125333781</v>
      </c>
      <c r="Z42" s="161">
        <v>125333781</v>
      </c>
      <c r="AA42" s="161">
        <v>1</v>
      </c>
    </row>
    <row r="43" spans="1:27" ht="12.75">
      <c r="A43" s="161" t="s">
        <v>244</v>
      </c>
      <c r="B43" s="161" t="s">
        <v>129</v>
      </c>
      <c r="C43" s="161">
        <v>14687004</v>
      </c>
      <c r="D43" s="161">
        <v>23387004</v>
      </c>
      <c r="E43" s="161">
        <v>0</v>
      </c>
      <c r="F43" s="161">
        <v>8700000</v>
      </c>
      <c r="G43" s="161">
        <v>0</v>
      </c>
      <c r="H43" s="161">
        <v>8700000</v>
      </c>
      <c r="I43" s="161">
        <v>0</v>
      </c>
      <c r="J43" s="161">
        <v>0</v>
      </c>
      <c r="K43" s="161">
        <v>1219830312</v>
      </c>
      <c r="L43" s="161">
        <v>1219830312</v>
      </c>
      <c r="M43" s="161">
        <v>272469414</v>
      </c>
      <c r="N43" s="161">
        <v>272469414</v>
      </c>
      <c r="O43" s="161">
        <v>147135633</v>
      </c>
      <c r="P43" s="161">
        <v>183777890</v>
      </c>
      <c r="Q43" s="161">
        <v>125333781</v>
      </c>
      <c r="R43" s="161">
        <v>88691524</v>
      </c>
      <c r="S43" s="161">
        <v>36642257</v>
      </c>
      <c r="T43" s="161">
        <v>0</v>
      </c>
      <c r="U43" s="161">
        <v>0</v>
      </c>
      <c r="V43" s="161">
        <v>36642257</v>
      </c>
      <c r="W43" s="161">
        <v>183777890</v>
      </c>
      <c r="X43" s="161">
        <v>183777890</v>
      </c>
      <c r="Y43" s="161">
        <v>125333781</v>
      </c>
      <c r="Z43" s="161">
        <v>125333781</v>
      </c>
      <c r="AA43" s="161">
        <v>1</v>
      </c>
    </row>
    <row r="44" spans="1:27" ht="12.75">
      <c r="A44" s="161" t="s">
        <v>245</v>
      </c>
      <c r="B44" s="161" t="s">
        <v>25</v>
      </c>
      <c r="C44" s="161">
        <v>0</v>
      </c>
      <c r="D44" s="161">
        <v>1000000</v>
      </c>
      <c r="E44" s="161">
        <v>0</v>
      </c>
      <c r="F44" s="161">
        <v>1000000</v>
      </c>
      <c r="G44" s="161">
        <v>0</v>
      </c>
      <c r="H44" s="161">
        <v>1000000</v>
      </c>
      <c r="I44" s="161">
        <v>0</v>
      </c>
      <c r="J44" s="161">
        <v>0</v>
      </c>
      <c r="K44" s="161">
        <v>1219830312</v>
      </c>
      <c r="L44" s="161">
        <v>1219830312</v>
      </c>
      <c r="M44" s="161">
        <v>272469414</v>
      </c>
      <c r="N44" s="161">
        <v>272469414</v>
      </c>
      <c r="O44" s="161">
        <v>147135633</v>
      </c>
      <c r="P44" s="161">
        <v>183777890</v>
      </c>
      <c r="Q44" s="161">
        <v>125333781</v>
      </c>
      <c r="R44" s="161">
        <v>88691524</v>
      </c>
      <c r="S44" s="161">
        <v>36642257</v>
      </c>
      <c r="T44" s="161">
        <v>0</v>
      </c>
      <c r="U44" s="161">
        <v>0</v>
      </c>
      <c r="V44" s="161">
        <v>36642257</v>
      </c>
      <c r="W44" s="161">
        <v>183777890</v>
      </c>
      <c r="X44" s="161">
        <v>183777890</v>
      </c>
      <c r="Y44" s="161">
        <v>125333781</v>
      </c>
      <c r="Z44" s="161">
        <v>125333781</v>
      </c>
      <c r="AA44" s="161">
        <v>1</v>
      </c>
    </row>
    <row r="45" spans="1:27" ht="12.75">
      <c r="A45" s="161" t="s">
        <v>246</v>
      </c>
      <c r="B45" s="161" t="s">
        <v>26</v>
      </c>
      <c r="C45" s="161">
        <v>0</v>
      </c>
      <c r="D45" s="161">
        <v>286576</v>
      </c>
      <c r="E45" s="161">
        <v>0</v>
      </c>
      <c r="F45" s="161">
        <v>286576</v>
      </c>
      <c r="G45" s="161">
        <v>0</v>
      </c>
      <c r="H45" s="161">
        <v>286576</v>
      </c>
      <c r="I45" s="161">
        <v>0</v>
      </c>
      <c r="J45" s="161">
        <v>0</v>
      </c>
      <c r="K45" s="161">
        <v>1219830312</v>
      </c>
      <c r="L45" s="161">
        <v>1219830312</v>
      </c>
      <c r="M45" s="161">
        <v>272469414</v>
      </c>
      <c r="N45" s="161">
        <v>272469414</v>
      </c>
      <c r="O45" s="161">
        <v>147135633</v>
      </c>
      <c r="P45" s="161">
        <v>183777890</v>
      </c>
      <c r="Q45" s="161">
        <v>125333781</v>
      </c>
      <c r="R45" s="161">
        <v>88691524</v>
      </c>
      <c r="S45" s="161">
        <v>36642257</v>
      </c>
      <c r="T45" s="161">
        <v>0</v>
      </c>
      <c r="U45" s="161">
        <v>0</v>
      </c>
      <c r="V45" s="161">
        <v>36642257</v>
      </c>
      <c r="W45" s="161">
        <v>183777890</v>
      </c>
      <c r="X45" s="161">
        <v>183777890</v>
      </c>
      <c r="Y45" s="161">
        <v>125333781</v>
      </c>
      <c r="Z45" s="161">
        <v>125333781</v>
      </c>
      <c r="AA45" s="161">
        <v>1</v>
      </c>
    </row>
    <row r="46" spans="1:27" ht="12.75">
      <c r="A46" s="161" t="s">
        <v>247</v>
      </c>
      <c r="B46" s="161" t="s">
        <v>124</v>
      </c>
      <c r="C46" s="161">
        <v>0</v>
      </c>
      <c r="D46" s="161">
        <v>135061783</v>
      </c>
      <c r="E46" s="161">
        <v>0</v>
      </c>
      <c r="F46" s="161">
        <v>135061783</v>
      </c>
      <c r="G46" s="161">
        <v>0</v>
      </c>
      <c r="H46" s="161">
        <v>135061783</v>
      </c>
      <c r="I46" s="161">
        <v>0</v>
      </c>
      <c r="J46" s="161">
        <v>0</v>
      </c>
      <c r="K46" s="161">
        <v>1219830312</v>
      </c>
      <c r="L46" s="161">
        <v>1219830312</v>
      </c>
      <c r="M46" s="161">
        <v>272469414</v>
      </c>
      <c r="N46" s="161">
        <v>272469414</v>
      </c>
      <c r="O46" s="161">
        <v>147135633</v>
      </c>
      <c r="P46" s="161">
        <v>183777890</v>
      </c>
      <c r="Q46" s="161">
        <v>125333781</v>
      </c>
      <c r="R46" s="161">
        <v>88691524</v>
      </c>
      <c r="S46" s="161">
        <v>36642257</v>
      </c>
      <c r="T46" s="161">
        <v>0</v>
      </c>
      <c r="U46" s="161">
        <v>0</v>
      </c>
      <c r="V46" s="161">
        <v>36642257</v>
      </c>
      <c r="W46" s="161">
        <v>183777890</v>
      </c>
      <c r="X46" s="161">
        <v>183777890</v>
      </c>
      <c r="Y46" s="161">
        <v>125333781</v>
      </c>
      <c r="Z46" s="161">
        <v>125333781</v>
      </c>
      <c r="AA46" s="161">
        <v>1</v>
      </c>
    </row>
    <row r="47" spans="1:27" ht="12.75">
      <c r="A47" s="161" t="s">
        <v>248</v>
      </c>
      <c r="B47" s="161" t="s">
        <v>163</v>
      </c>
      <c r="C47" s="161">
        <v>141666175</v>
      </c>
      <c r="D47" s="161">
        <v>141666175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1219830312</v>
      </c>
      <c r="L47" s="161">
        <v>1219830312</v>
      </c>
      <c r="M47" s="161">
        <v>272469414</v>
      </c>
      <c r="N47" s="161">
        <v>272469414</v>
      </c>
      <c r="O47" s="161">
        <v>147135633</v>
      </c>
      <c r="P47" s="161">
        <v>183777890</v>
      </c>
      <c r="Q47" s="161">
        <v>125333781</v>
      </c>
      <c r="R47" s="161">
        <v>88691524</v>
      </c>
      <c r="S47" s="161">
        <v>36642257</v>
      </c>
      <c r="T47" s="161">
        <v>0</v>
      </c>
      <c r="U47" s="161">
        <v>0</v>
      </c>
      <c r="V47" s="161">
        <v>36642257</v>
      </c>
      <c r="W47" s="161">
        <v>183777890</v>
      </c>
      <c r="X47" s="161">
        <v>183777890</v>
      </c>
      <c r="Y47" s="161">
        <v>125333781</v>
      </c>
      <c r="Z47" s="161">
        <v>125333781</v>
      </c>
      <c r="AA47" s="161">
        <v>1</v>
      </c>
    </row>
    <row r="48" spans="1:27" ht="12.75">
      <c r="A48" s="161" t="s">
        <v>249</v>
      </c>
      <c r="B48" s="161" t="s">
        <v>149</v>
      </c>
      <c r="C48" s="161">
        <v>0</v>
      </c>
      <c r="D48" s="161">
        <v>311000</v>
      </c>
      <c r="E48" s="161">
        <v>0</v>
      </c>
      <c r="F48" s="161">
        <v>311000</v>
      </c>
      <c r="G48" s="161">
        <v>0</v>
      </c>
      <c r="H48" s="161">
        <v>0</v>
      </c>
      <c r="I48" s="161">
        <v>0</v>
      </c>
      <c r="J48" s="161">
        <v>311000</v>
      </c>
      <c r="K48" s="161">
        <v>1219830312</v>
      </c>
      <c r="L48" s="161">
        <v>1219830312</v>
      </c>
      <c r="M48" s="161">
        <v>272469414</v>
      </c>
      <c r="N48" s="161">
        <v>272469414</v>
      </c>
      <c r="O48" s="161">
        <v>147135633</v>
      </c>
      <c r="P48" s="161">
        <v>183777890</v>
      </c>
      <c r="Q48" s="161">
        <v>125333781</v>
      </c>
      <c r="R48" s="161">
        <v>88691524</v>
      </c>
      <c r="S48" s="161">
        <v>36642257</v>
      </c>
      <c r="T48" s="161">
        <v>0</v>
      </c>
      <c r="U48" s="161">
        <v>0</v>
      </c>
      <c r="V48" s="161">
        <v>36642257</v>
      </c>
      <c r="W48" s="161">
        <v>183777890</v>
      </c>
      <c r="X48" s="161">
        <v>183777890</v>
      </c>
      <c r="Y48" s="161">
        <v>125333781</v>
      </c>
      <c r="Z48" s="161">
        <v>125333781</v>
      </c>
      <c r="AA48" s="161">
        <v>1</v>
      </c>
    </row>
    <row r="49" spans="1:27" ht="12.75">
      <c r="A49" s="161" t="s">
        <v>250</v>
      </c>
      <c r="B49" s="161" t="s">
        <v>150</v>
      </c>
      <c r="C49" s="161">
        <v>71572</v>
      </c>
      <c r="D49" s="161">
        <v>2334907</v>
      </c>
      <c r="E49" s="161">
        <v>0</v>
      </c>
      <c r="F49" s="161">
        <v>2263335</v>
      </c>
      <c r="G49" s="161">
        <v>0</v>
      </c>
      <c r="H49" s="161">
        <v>0</v>
      </c>
      <c r="I49" s="161">
        <v>0</v>
      </c>
      <c r="J49" s="161">
        <v>2263335</v>
      </c>
      <c r="K49" s="161">
        <v>1219830312</v>
      </c>
      <c r="L49" s="161">
        <v>1219830312</v>
      </c>
      <c r="M49" s="161">
        <v>272469414</v>
      </c>
      <c r="N49" s="161">
        <v>272469414</v>
      </c>
      <c r="O49" s="161">
        <v>147135633</v>
      </c>
      <c r="P49" s="161">
        <v>183777890</v>
      </c>
      <c r="Q49" s="161">
        <v>125333781</v>
      </c>
      <c r="R49" s="161">
        <v>88691524</v>
      </c>
      <c r="S49" s="161">
        <v>36642257</v>
      </c>
      <c r="T49" s="161">
        <v>0</v>
      </c>
      <c r="U49" s="161">
        <v>0</v>
      </c>
      <c r="V49" s="161">
        <v>36642257</v>
      </c>
      <c r="W49" s="161">
        <v>183777890</v>
      </c>
      <c r="X49" s="161">
        <v>183777890</v>
      </c>
      <c r="Y49" s="161">
        <v>125333781</v>
      </c>
      <c r="Z49" s="161">
        <v>125333781</v>
      </c>
      <c r="AA49" s="161">
        <v>1</v>
      </c>
    </row>
    <row r="50" spans="1:27" ht="12.75">
      <c r="A50" s="161" t="s">
        <v>251</v>
      </c>
      <c r="B50" s="161" t="s">
        <v>94</v>
      </c>
      <c r="C50" s="161">
        <v>18733171</v>
      </c>
      <c r="D50" s="161">
        <v>50442700</v>
      </c>
      <c r="E50" s="161">
        <v>0</v>
      </c>
      <c r="F50" s="161">
        <v>31709529</v>
      </c>
      <c r="G50" s="161">
        <v>0</v>
      </c>
      <c r="H50" s="161">
        <v>0</v>
      </c>
      <c r="I50" s="161">
        <v>0</v>
      </c>
      <c r="J50" s="161">
        <v>31709529</v>
      </c>
      <c r="K50" s="161">
        <v>1219830312</v>
      </c>
      <c r="L50" s="161">
        <v>1219830312</v>
      </c>
      <c r="M50" s="161">
        <v>272469414</v>
      </c>
      <c r="N50" s="161">
        <v>272469414</v>
      </c>
      <c r="O50" s="161">
        <v>147135633</v>
      </c>
      <c r="P50" s="161">
        <v>183777890</v>
      </c>
      <c r="Q50" s="161">
        <v>125333781</v>
      </c>
      <c r="R50" s="161">
        <v>88691524</v>
      </c>
      <c r="S50" s="161">
        <v>36642257</v>
      </c>
      <c r="T50" s="161">
        <v>0</v>
      </c>
      <c r="U50" s="161">
        <v>0</v>
      </c>
      <c r="V50" s="161">
        <v>36642257</v>
      </c>
      <c r="W50" s="161">
        <v>183777890</v>
      </c>
      <c r="X50" s="161">
        <v>183777890</v>
      </c>
      <c r="Y50" s="161">
        <v>125333781</v>
      </c>
      <c r="Z50" s="161">
        <v>125333781</v>
      </c>
      <c r="AA50" s="161">
        <v>1</v>
      </c>
    </row>
    <row r="51" spans="1:27" ht="12.75">
      <c r="A51" s="161" t="s">
        <v>252</v>
      </c>
      <c r="B51" s="161" t="s">
        <v>113</v>
      </c>
      <c r="C51" s="161">
        <v>0</v>
      </c>
      <c r="D51" s="161">
        <v>5250000</v>
      </c>
      <c r="E51" s="161">
        <v>0</v>
      </c>
      <c r="F51" s="161">
        <v>5250000</v>
      </c>
      <c r="G51" s="161">
        <v>0</v>
      </c>
      <c r="H51" s="161">
        <v>0</v>
      </c>
      <c r="I51" s="161">
        <v>0</v>
      </c>
      <c r="J51" s="161">
        <v>5250000</v>
      </c>
      <c r="K51" s="161">
        <v>1219830312</v>
      </c>
      <c r="L51" s="161">
        <v>1219830312</v>
      </c>
      <c r="M51" s="161">
        <v>272469414</v>
      </c>
      <c r="N51" s="161">
        <v>272469414</v>
      </c>
      <c r="O51" s="161">
        <v>147135633</v>
      </c>
      <c r="P51" s="161">
        <v>183777890</v>
      </c>
      <c r="Q51" s="161">
        <v>125333781</v>
      </c>
      <c r="R51" s="161">
        <v>88691524</v>
      </c>
      <c r="S51" s="161">
        <v>36642257</v>
      </c>
      <c r="T51" s="161">
        <v>0</v>
      </c>
      <c r="U51" s="161">
        <v>0</v>
      </c>
      <c r="V51" s="161">
        <v>36642257</v>
      </c>
      <c r="W51" s="161">
        <v>183777890</v>
      </c>
      <c r="X51" s="161">
        <v>183777890</v>
      </c>
      <c r="Y51" s="161">
        <v>125333781</v>
      </c>
      <c r="Z51" s="161">
        <v>125333781</v>
      </c>
      <c r="AA51" s="161">
        <v>1</v>
      </c>
    </row>
    <row r="52" spans="1:27" ht="12.75">
      <c r="A52" s="161" t="s">
        <v>253</v>
      </c>
      <c r="B52" s="161" t="s">
        <v>111</v>
      </c>
      <c r="C52" s="161">
        <v>605630</v>
      </c>
      <c r="D52" s="161">
        <v>48527202</v>
      </c>
      <c r="E52" s="161">
        <v>0</v>
      </c>
      <c r="F52" s="161">
        <v>47921572</v>
      </c>
      <c r="G52" s="161">
        <v>0</v>
      </c>
      <c r="H52" s="161">
        <v>0</v>
      </c>
      <c r="I52" s="161">
        <v>0</v>
      </c>
      <c r="J52" s="161">
        <v>47921572</v>
      </c>
      <c r="K52" s="161">
        <v>1219830312</v>
      </c>
      <c r="L52" s="161">
        <v>1219830312</v>
      </c>
      <c r="M52" s="161">
        <v>272469414</v>
      </c>
      <c r="N52" s="161">
        <v>272469414</v>
      </c>
      <c r="O52" s="161">
        <v>147135633</v>
      </c>
      <c r="P52" s="161">
        <v>183777890</v>
      </c>
      <c r="Q52" s="161">
        <v>125333781</v>
      </c>
      <c r="R52" s="161">
        <v>88691524</v>
      </c>
      <c r="S52" s="161">
        <v>36642257</v>
      </c>
      <c r="T52" s="161">
        <v>0</v>
      </c>
      <c r="U52" s="161">
        <v>0</v>
      </c>
      <c r="V52" s="161">
        <v>36642257</v>
      </c>
      <c r="W52" s="161">
        <v>183777890</v>
      </c>
      <c r="X52" s="161">
        <v>183777890</v>
      </c>
      <c r="Y52" s="161">
        <v>125333781</v>
      </c>
      <c r="Z52" s="161">
        <v>125333781</v>
      </c>
      <c r="AA52" s="161">
        <v>1</v>
      </c>
    </row>
    <row r="53" spans="1:27" ht="12.75">
      <c r="A53" s="161" t="s">
        <v>254</v>
      </c>
      <c r="B53" s="161" t="s">
        <v>95</v>
      </c>
      <c r="C53" s="161">
        <v>51784568</v>
      </c>
      <c r="D53" s="161">
        <v>51784568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1219830312</v>
      </c>
      <c r="L53" s="161">
        <v>1219830312</v>
      </c>
      <c r="M53" s="161">
        <v>272469414</v>
      </c>
      <c r="N53" s="161">
        <v>272469414</v>
      </c>
      <c r="O53" s="161">
        <v>147135633</v>
      </c>
      <c r="P53" s="161">
        <v>183777890</v>
      </c>
      <c r="Q53" s="161">
        <v>125333781</v>
      </c>
      <c r="R53" s="161">
        <v>88691524</v>
      </c>
      <c r="S53" s="161">
        <v>36642257</v>
      </c>
      <c r="T53" s="161">
        <v>0</v>
      </c>
      <c r="U53" s="161">
        <v>0</v>
      </c>
      <c r="V53" s="161">
        <v>36642257</v>
      </c>
      <c r="W53" s="161">
        <v>183777890</v>
      </c>
      <c r="X53" s="161">
        <v>183777890</v>
      </c>
      <c r="Y53" s="161">
        <v>125333781</v>
      </c>
      <c r="Z53" s="161">
        <v>125333781</v>
      </c>
      <c r="AA53" s="161">
        <v>1</v>
      </c>
    </row>
    <row r="54" spans="1:27" ht="12.75">
      <c r="A54" s="161" t="s">
        <v>255</v>
      </c>
      <c r="B54" s="161" t="s">
        <v>130</v>
      </c>
      <c r="C54" s="161">
        <v>0</v>
      </c>
      <c r="D54" s="161">
        <v>1236088</v>
      </c>
      <c r="E54" s="161">
        <v>0</v>
      </c>
      <c r="F54" s="161">
        <v>1236088</v>
      </c>
      <c r="G54" s="161">
        <v>0</v>
      </c>
      <c r="H54" s="161">
        <v>0</v>
      </c>
      <c r="I54" s="161">
        <v>0</v>
      </c>
      <c r="J54" s="161">
        <v>1236088</v>
      </c>
      <c r="K54" s="161">
        <v>1219830312</v>
      </c>
      <c r="L54" s="161">
        <v>1219830312</v>
      </c>
      <c r="M54" s="161">
        <v>272469414</v>
      </c>
      <c r="N54" s="161">
        <v>272469414</v>
      </c>
      <c r="O54" s="161">
        <v>147135633</v>
      </c>
      <c r="P54" s="161">
        <v>183777890</v>
      </c>
      <c r="Q54" s="161">
        <v>125333781</v>
      </c>
      <c r="R54" s="161">
        <v>88691524</v>
      </c>
      <c r="S54" s="161">
        <v>36642257</v>
      </c>
      <c r="T54" s="161">
        <v>0</v>
      </c>
      <c r="U54" s="161">
        <v>0</v>
      </c>
      <c r="V54" s="161">
        <v>36642257</v>
      </c>
      <c r="W54" s="161">
        <v>183777890</v>
      </c>
      <c r="X54" s="161">
        <v>183777890</v>
      </c>
      <c r="Y54" s="161">
        <v>125333781</v>
      </c>
      <c r="Z54" s="161">
        <v>125333781</v>
      </c>
      <c r="AA54" s="161">
        <v>1</v>
      </c>
    </row>
    <row r="55" spans="1:27" ht="12.75">
      <c r="A55" s="161" t="s">
        <v>256</v>
      </c>
      <c r="B55" s="161" t="s">
        <v>96</v>
      </c>
      <c r="C55" s="161">
        <v>84706823</v>
      </c>
      <c r="D55" s="161">
        <v>1273918</v>
      </c>
      <c r="E55" s="161">
        <v>83432905</v>
      </c>
      <c r="F55" s="161">
        <v>0</v>
      </c>
      <c r="G55" s="161">
        <v>0</v>
      </c>
      <c r="H55" s="161">
        <v>0</v>
      </c>
      <c r="I55" s="161">
        <v>83432905</v>
      </c>
      <c r="J55" s="161">
        <v>0</v>
      </c>
      <c r="K55" s="161">
        <v>1219830312</v>
      </c>
      <c r="L55" s="161">
        <v>1219830312</v>
      </c>
      <c r="M55" s="161">
        <v>272469414</v>
      </c>
      <c r="N55" s="161">
        <v>272469414</v>
      </c>
      <c r="O55" s="161">
        <v>147135633</v>
      </c>
      <c r="P55" s="161">
        <v>183777890</v>
      </c>
      <c r="Q55" s="161">
        <v>125333781</v>
      </c>
      <c r="R55" s="161">
        <v>88691524</v>
      </c>
      <c r="S55" s="161">
        <v>36642257</v>
      </c>
      <c r="T55" s="161">
        <v>0</v>
      </c>
      <c r="U55" s="161">
        <v>0</v>
      </c>
      <c r="V55" s="161">
        <v>36642257</v>
      </c>
      <c r="W55" s="161">
        <v>183777890</v>
      </c>
      <c r="X55" s="161">
        <v>183777890</v>
      </c>
      <c r="Y55" s="161">
        <v>125333781</v>
      </c>
      <c r="Z55" s="161">
        <v>125333781</v>
      </c>
      <c r="AA55" s="161">
        <v>1</v>
      </c>
    </row>
    <row r="56" spans="1:27" ht="12.75">
      <c r="A56" s="161" t="s">
        <v>257</v>
      </c>
      <c r="B56" s="161" t="s">
        <v>167</v>
      </c>
      <c r="C56" s="161">
        <v>207283</v>
      </c>
      <c r="D56" s="161">
        <v>0</v>
      </c>
      <c r="E56" s="161">
        <v>207283</v>
      </c>
      <c r="F56" s="161">
        <v>0</v>
      </c>
      <c r="G56" s="161">
        <v>0</v>
      </c>
      <c r="H56" s="161">
        <v>0</v>
      </c>
      <c r="I56" s="161">
        <v>207283</v>
      </c>
      <c r="J56" s="161">
        <v>0</v>
      </c>
      <c r="K56" s="161">
        <v>1219830312</v>
      </c>
      <c r="L56" s="161">
        <v>1219830312</v>
      </c>
      <c r="M56" s="161">
        <v>272469414</v>
      </c>
      <c r="N56" s="161">
        <v>272469414</v>
      </c>
      <c r="O56" s="161">
        <v>147135633</v>
      </c>
      <c r="P56" s="161">
        <v>183777890</v>
      </c>
      <c r="Q56" s="161">
        <v>125333781</v>
      </c>
      <c r="R56" s="161">
        <v>88691524</v>
      </c>
      <c r="S56" s="161">
        <v>36642257</v>
      </c>
      <c r="T56" s="161">
        <v>0</v>
      </c>
      <c r="U56" s="161">
        <v>0</v>
      </c>
      <c r="V56" s="161">
        <v>36642257</v>
      </c>
      <c r="W56" s="161">
        <v>183777890</v>
      </c>
      <c r="X56" s="161">
        <v>183777890</v>
      </c>
      <c r="Y56" s="161">
        <v>125333781</v>
      </c>
      <c r="Z56" s="161">
        <v>125333781</v>
      </c>
      <c r="AA56" s="161">
        <v>1</v>
      </c>
    </row>
    <row r="57" spans="1:27" ht="12.75">
      <c r="A57" s="161" t="s">
        <v>258</v>
      </c>
      <c r="B57" s="161" t="s">
        <v>185</v>
      </c>
      <c r="C57" s="161">
        <v>43526</v>
      </c>
      <c r="D57" s="161">
        <v>0</v>
      </c>
      <c r="E57" s="161">
        <v>43526</v>
      </c>
      <c r="F57" s="161">
        <v>0</v>
      </c>
      <c r="G57" s="161">
        <v>0</v>
      </c>
      <c r="H57" s="161">
        <v>0</v>
      </c>
      <c r="I57" s="161">
        <v>43526</v>
      </c>
      <c r="J57" s="161">
        <v>0</v>
      </c>
      <c r="K57" s="161">
        <v>1219830312</v>
      </c>
      <c r="L57" s="161">
        <v>1219830312</v>
      </c>
      <c r="M57" s="161">
        <v>272469414</v>
      </c>
      <c r="N57" s="161">
        <v>272469414</v>
      </c>
      <c r="O57" s="161">
        <v>147135633</v>
      </c>
      <c r="P57" s="161">
        <v>183777890</v>
      </c>
      <c r="Q57" s="161">
        <v>125333781</v>
      </c>
      <c r="R57" s="161">
        <v>88691524</v>
      </c>
      <c r="S57" s="161">
        <v>36642257</v>
      </c>
      <c r="T57" s="161">
        <v>0</v>
      </c>
      <c r="U57" s="161">
        <v>0</v>
      </c>
      <c r="V57" s="161">
        <v>36642257</v>
      </c>
      <c r="W57" s="161">
        <v>183777890</v>
      </c>
      <c r="X57" s="161">
        <v>183777890</v>
      </c>
      <c r="Y57" s="161">
        <v>125333781</v>
      </c>
      <c r="Z57" s="161">
        <v>125333781</v>
      </c>
      <c r="AA57" s="161">
        <v>1</v>
      </c>
    </row>
    <row r="58" spans="1:27" ht="12.75">
      <c r="A58" s="161" t="s">
        <v>259</v>
      </c>
      <c r="B58" s="161" t="s">
        <v>97</v>
      </c>
      <c r="C58" s="161">
        <v>2700308</v>
      </c>
      <c r="D58" s="161">
        <v>1160357</v>
      </c>
      <c r="E58" s="161">
        <v>1539951</v>
      </c>
      <c r="F58" s="161">
        <v>0</v>
      </c>
      <c r="G58" s="161">
        <v>0</v>
      </c>
      <c r="H58" s="161">
        <v>0</v>
      </c>
      <c r="I58" s="161">
        <v>1539951</v>
      </c>
      <c r="J58" s="161">
        <v>0</v>
      </c>
      <c r="K58" s="161">
        <v>1219830312</v>
      </c>
      <c r="L58" s="161">
        <v>1219830312</v>
      </c>
      <c r="M58" s="161">
        <v>272469414</v>
      </c>
      <c r="N58" s="161">
        <v>272469414</v>
      </c>
      <c r="O58" s="161">
        <v>147135633</v>
      </c>
      <c r="P58" s="161">
        <v>183777890</v>
      </c>
      <c r="Q58" s="161">
        <v>125333781</v>
      </c>
      <c r="R58" s="161">
        <v>88691524</v>
      </c>
      <c r="S58" s="161">
        <v>36642257</v>
      </c>
      <c r="T58" s="161">
        <v>0</v>
      </c>
      <c r="U58" s="161">
        <v>0</v>
      </c>
      <c r="V58" s="161">
        <v>36642257</v>
      </c>
      <c r="W58" s="161">
        <v>183777890</v>
      </c>
      <c r="X58" s="161">
        <v>183777890</v>
      </c>
      <c r="Y58" s="161">
        <v>125333781</v>
      </c>
      <c r="Z58" s="161">
        <v>125333781</v>
      </c>
      <c r="AA58" s="161">
        <v>1</v>
      </c>
    </row>
    <row r="59" spans="1:27" ht="12.75">
      <c r="A59" s="161" t="s">
        <v>260</v>
      </c>
      <c r="B59" s="161" t="s">
        <v>183</v>
      </c>
      <c r="C59" s="161">
        <v>2023167</v>
      </c>
      <c r="D59" s="161">
        <v>0</v>
      </c>
      <c r="E59" s="161">
        <v>2023167</v>
      </c>
      <c r="F59" s="161">
        <v>0</v>
      </c>
      <c r="G59" s="161">
        <v>0</v>
      </c>
      <c r="H59" s="161">
        <v>0</v>
      </c>
      <c r="I59" s="161">
        <v>2023167</v>
      </c>
      <c r="J59" s="161">
        <v>0</v>
      </c>
      <c r="K59" s="161">
        <v>1219830312</v>
      </c>
      <c r="L59" s="161">
        <v>1219830312</v>
      </c>
      <c r="M59" s="161">
        <v>272469414</v>
      </c>
      <c r="N59" s="161">
        <v>272469414</v>
      </c>
      <c r="O59" s="161">
        <v>147135633</v>
      </c>
      <c r="P59" s="161">
        <v>183777890</v>
      </c>
      <c r="Q59" s="161">
        <v>125333781</v>
      </c>
      <c r="R59" s="161">
        <v>88691524</v>
      </c>
      <c r="S59" s="161">
        <v>36642257</v>
      </c>
      <c r="T59" s="161">
        <v>0</v>
      </c>
      <c r="U59" s="161">
        <v>0</v>
      </c>
      <c r="V59" s="161">
        <v>36642257</v>
      </c>
      <c r="W59" s="161">
        <v>183777890</v>
      </c>
      <c r="X59" s="161">
        <v>183777890</v>
      </c>
      <c r="Y59" s="161">
        <v>125333781</v>
      </c>
      <c r="Z59" s="161">
        <v>125333781</v>
      </c>
      <c r="AA59" s="161">
        <v>1</v>
      </c>
    </row>
    <row r="60" spans="1:27" ht="12.75">
      <c r="A60" s="161" t="s">
        <v>261</v>
      </c>
      <c r="B60" s="161" t="s">
        <v>186</v>
      </c>
      <c r="C60" s="161">
        <v>16946198</v>
      </c>
      <c r="D60" s="161">
        <v>4800000</v>
      </c>
      <c r="E60" s="161">
        <v>12146198</v>
      </c>
      <c r="F60" s="161">
        <v>0</v>
      </c>
      <c r="G60" s="161">
        <v>0</v>
      </c>
      <c r="H60" s="161">
        <v>0</v>
      </c>
      <c r="I60" s="161">
        <v>12146198</v>
      </c>
      <c r="J60" s="161">
        <v>0</v>
      </c>
      <c r="K60" s="161">
        <v>1219830312</v>
      </c>
      <c r="L60" s="161">
        <v>1219830312</v>
      </c>
      <c r="M60" s="161">
        <v>272469414</v>
      </c>
      <c r="N60" s="161">
        <v>272469414</v>
      </c>
      <c r="O60" s="161">
        <v>147135633</v>
      </c>
      <c r="P60" s="161">
        <v>183777890</v>
      </c>
      <c r="Q60" s="161">
        <v>125333781</v>
      </c>
      <c r="R60" s="161">
        <v>88691524</v>
      </c>
      <c r="S60" s="161">
        <v>36642257</v>
      </c>
      <c r="T60" s="161">
        <v>0</v>
      </c>
      <c r="U60" s="161">
        <v>0</v>
      </c>
      <c r="V60" s="161">
        <v>36642257</v>
      </c>
      <c r="W60" s="161">
        <v>183777890</v>
      </c>
      <c r="X60" s="161">
        <v>183777890</v>
      </c>
      <c r="Y60" s="161">
        <v>125333781</v>
      </c>
      <c r="Z60" s="161">
        <v>125333781</v>
      </c>
      <c r="AA60" s="161">
        <v>1</v>
      </c>
    </row>
    <row r="61" spans="1:27" ht="12.75">
      <c r="A61" s="161" t="s">
        <v>262</v>
      </c>
      <c r="B61" s="161" t="s">
        <v>63</v>
      </c>
      <c r="C61" s="161">
        <v>22690502</v>
      </c>
      <c r="D61" s="161">
        <v>15263879</v>
      </c>
      <c r="E61" s="161">
        <v>7426623</v>
      </c>
      <c r="F61" s="161">
        <v>0</v>
      </c>
      <c r="G61" s="161">
        <v>0</v>
      </c>
      <c r="H61" s="161">
        <v>0</v>
      </c>
      <c r="I61" s="161">
        <v>7426623</v>
      </c>
      <c r="J61" s="161">
        <v>0</v>
      </c>
      <c r="K61" s="161">
        <v>1219830312</v>
      </c>
      <c r="L61" s="161">
        <v>1219830312</v>
      </c>
      <c r="M61" s="161">
        <v>272469414</v>
      </c>
      <c r="N61" s="161">
        <v>272469414</v>
      </c>
      <c r="O61" s="161">
        <v>147135633</v>
      </c>
      <c r="P61" s="161">
        <v>183777890</v>
      </c>
      <c r="Q61" s="161">
        <v>125333781</v>
      </c>
      <c r="R61" s="161">
        <v>88691524</v>
      </c>
      <c r="S61" s="161">
        <v>36642257</v>
      </c>
      <c r="T61" s="161">
        <v>0</v>
      </c>
      <c r="U61" s="161">
        <v>0</v>
      </c>
      <c r="V61" s="161">
        <v>36642257</v>
      </c>
      <c r="W61" s="161">
        <v>183777890</v>
      </c>
      <c r="X61" s="161">
        <v>183777890</v>
      </c>
      <c r="Y61" s="161">
        <v>125333781</v>
      </c>
      <c r="Z61" s="161">
        <v>125333781</v>
      </c>
      <c r="AA61" s="161">
        <v>1</v>
      </c>
    </row>
    <row r="62" spans="1:27" ht="12.75">
      <c r="A62" s="161" t="s">
        <v>263</v>
      </c>
      <c r="B62" s="161" t="s">
        <v>131</v>
      </c>
      <c r="C62" s="161">
        <v>900000</v>
      </c>
      <c r="D62" s="161">
        <v>0</v>
      </c>
      <c r="E62" s="161">
        <v>900000</v>
      </c>
      <c r="F62" s="161">
        <v>0</v>
      </c>
      <c r="G62" s="161">
        <v>0</v>
      </c>
      <c r="H62" s="161">
        <v>0</v>
      </c>
      <c r="I62" s="161">
        <v>900000</v>
      </c>
      <c r="J62" s="161">
        <v>0</v>
      </c>
      <c r="K62" s="161">
        <v>1219830312</v>
      </c>
      <c r="L62" s="161">
        <v>1219830312</v>
      </c>
      <c r="M62" s="161">
        <v>272469414</v>
      </c>
      <c r="N62" s="161">
        <v>272469414</v>
      </c>
      <c r="O62" s="161">
        <v>147135633</v>
      </c>
      <c r="P62" s="161">
        <v>183777890</v>
      </c>
      <c r="Q62" s="161">
        <v>125333781</v>
      </c>
      <c r="R62" s="161">
        <v>88691524</v>
      </c>
      <c r="S62" s="161">
        <v>36642257</v>
      </c>
      <c r="T62" s="161">
        <v>0</v>
      </c>
      <c r="U62" s="161">
        <v>0</v>
      </c>
      <c r="V62" s="161">
        <v>36642257</v>
      </c>
      <c r="W62" s="161">
        <v>183777890</v>
      </c>
      <c r="X62" s="161">
        <v>183777890</v>
      </c>
      <c r="Y62" s="161">
        <v>125333781</v>
      </c>
      <c r="Z62" s="161">
        <v>125333781</v>
      </c>
      <c r="AA62" s="161">
        <v>1</v>
      </c>
    </row>
    <row r="63" spans="1:27" ht="12.75">
      <c r="A63" s="161" t="s">
        <v>264</v>
      </c>
      <c r="B63" s="161" t="s">
        <v>64</v>
      </c>
      <c r="C63" s="161">
        <v>68217</v>
      </c>
      <c r="D63" s="161">
        <v>19786</v>
      </c>
      <c r="E63" s="161">
        <v>48431</v>
      </c>
      <c r="F63" s="161">
        <v>0</v>
      </c>
      <c r="G63" s="161">
        <v>0</v>
      </c>
      <c r="H63" s="161">
        <v>0</v>
      </c>
      <c r="I63" s="161">
        <v>48431</v>
      </c>
      <c r="J63" s="161">
        <v>0</v>
      </c>
      <c r="K63" s="161">
        <v>1219830312</v>
      </c>
      <c r="L63" s="161">
        <v>1219830312</v>
      </c>
      <c r="M63" s="161">
        <v>272469414</v>
      </c>
      <c r="N63" s="161">
        <v>272469414</v>
      </c>
      <c r="O63" s="161">
        <v>147135633</v>
      </c>
      <c r="P63" s="161">
        <v>183777890</v>
      </c>
      <c r="Q63" s="161">
        <v>125333781</v>
      </c>
      <c r="R63" s="161">
        <v>88691524</v>
      </c>
      <c r="S63" s="161">
        <v>36642257</v>
      </c>
      <c r="T63" s="161">
        <v>0</v>
      </c>
      <c r="U63" s="161">
        <v>0</v>
      </c>
      <c r="V63" s="161">
        <v>36642257</v>
      </c>
      <c r="W63" s="161">
        <v>183777890</v>
      </c>
      <c r="X63" s="161">
        <v>183777890</v>
      </c>
      <c r="Y63" s="161">
        <v>125333781</v>
      </c>
      <c r="Z63" s="161">
        <v>125333781</v>
      </c>
      <c r="AA63" s="161">
        <v>1</v>
      </c>
    </row>
    <row r="64" spans="1:27" ht="12.75">
      <c r="A64" s="161" t="s">
        <v>265</v>
      </c>
      <c r="B64" s="161" t="s">
        <v>180</v>
      </c>
      <c r="C64" s="161">
        <v>9048</v>
      </c>
      <c r="D64" s="161">
        <v>9048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1219830312</v>
      </c>
      <c r="L64" s="161">
        <v>1219830312</v>
      </c>
      <c r="M64" s="161">
        <v>272469414</v>
      </c>
      <c r="N64" s="161">
        <v>272469414</v>
      </c>
      <c r="O64" s="161">
        <v>147135633</v>
      </c>
      <c r="P64" s="161">
        <v>183777890</v>
      </c>
      <c r="Q64" s="161">
        <v>125333781</v>
      </c>
      <c r="R64" s="161">
        <v>88691524</v>
      </c>
      <c r="S64" s="161">
        <v>36642257</v>
      </c>
      <c r="T64" s="161">
        <v>0</v>
      </c>
      <c r="U64" s="161">
        <v>0</v>
      </c>
      <c r="V64" s="161">
        <v>36642257</v>
      </c>
      <c r="W64" s="161">
        <v>183777890</v>
      </c>
      <c r="X64" s="161">
        <v>183777890</v>
      </c>
      <c r="Y64" s="161">
        <v>125333781</v>
      </c>
      <c r="Z64" s="161">
        <v>125333781</v>
      </c>
      <c r="AA64" s="161">
        <v>1</v>
      </c>
    </row>
    <row r="65" spans="1:27" ht="12.75">
      <c r="A65" s="161" t="s">
        <v>266</v>
      </c>
      <c r="B65" s="161" t="s">
        <v>182</v>
      </c>
      <c r="C65" s="161">
        <v>120147</v>
      </c>
      <c r="D65" s="161">
        <v>0</v>
      </c>
      <c r="E65" s="161">
        <v>120147</v>
      </c>
      <c r="F65" s="161">
        <v>0</v>
      </c>
      <c r="G65" s="161">
        <v>0</v>
      </c>
      <c r="H65" s="161">
        <v>0</v>
      </c>
      <c r="I65" s="161">
        <v>120147</v>
      </c>
      <c r="J65" s="161">
        <v>0</v>
      </c>
      <c r="K65" s="161">
        <v>1219830312</v>
      </c>
      <c r="L65" s="161">
        <v>1219830312</v>
      </c>
      <c r="M65" s="161">
        <v>272469414</v>
      </c>
      <c r="N65" s="161">
        <v>272469414</v>
      </c>
      <c r="O65" s="161">
        <v>147135633</v>
      </c>
      <c r="P65" s="161">
        <v>183777890</v>
      </c>
      <c r="Q65" s="161">
        <v>125333781</v>
      </c>
      <c r="R65" s="161">
        <v>88691524</v>
      </c>
      <c r="S65" s="161">
        <v>36642257</v>
      </c>
      <c r="T65" s="161">
        <v>0</v>
      </c>
      <c r="U65" s="161">
        <v>0</v>
      </c>
      <c r="V65" s="161">
        <v>36642257</v>
      </c>
      <c r="W65" s="161">
        <v>183777890</v>
      </c>
      <c r="X65" s="161">
        <v>183777890</v>
      </c>
      <c r="Y65" s="161">
        <v>125333781</v>
      </c>
      <c r="Z65" s="161">
        <v>125333781</v>
      </c>
      <c r="AA65" s="161">
        <v>1</v>
      </c>
    </row>
    <row r="66" spans="1:27" ht="12.75">
      <c r="A66" s="161" t="s">
        <v>267</v>
      </c>
      <c r="B66" s="161" t="s">
        <v>65</v>
      </c>
      <c r="C66" s="161">
        <v>314805</v>
      </c>
      <c r="D66" s="161">
        <v>0</v>
      </c>
      <c r="E66" s="161">
        <v>314805</v>
      </c>
      <c r="F66" s="161">
        <v>0</v>
      </c>
      <c r="G66" s="161">
        <v>0</v>
      </c>
      <c r="H66" s="161">
        <v>0</v>
      </c>
      <c r="I66" s="161">
        <v>314805</v>
      </c>
      <c r="J66" s="161">
        <v>0</v>
      </c>
      <c r="K66" s="161">
        <v>1219830312</v>
      </c>
      <c r="L66" s="161">
        <v>1219830312</v>
      </c>
      <c r="M66" s="161">
        <v>272469414</v>
      </c>
      <c r="N66" s="161">
        <v>272469414</v>
      </c>
      <c r="O66" s="161">
        <v>147135633</v>
      </c>
      <c r="P66" s="161">
        <v>183777890</v>
      </c>
      <c r="Q66" s="161">
        <v>125333781</v>
      </c>
      <c r="R66" s="161">
        <v>88691524</v>
      </c>
      <c r="S66" s="161">
        <v>36642257</v>
      </c>
      <c r="T66" s="161">
        <v>0</v>
      </c>
      <c r="U66" s="161">
        <v>0</v>
      </c>
      <c r="V66" s="161">
        <v>36642257</v>
      </c>
      <c r="W66" s="161">
        <v>183777890</v>
      </c>
      <c r="X66" s="161">
        <v>183777890</v>
      </c>
      <c r="Y66" s="161">
        <v>125333781</v>
      </c>
      <c r="Z66" s="161">
        <v>125333781</v>
      </c>
      <c r="AA66" s="161">
        <v>1</v>
      </c>
    </row>
    <row r="67" spans="1:27" ht="12.75">
      <c r="A67" s="161" t="s">
        <v>268</v>
      </c>
      <c r="B67" s="161" t="s">
        <v>168</v>
      </c>
      <c r="C67" s="161">
        <v>118349</v>
      </c>
      <c r="D67" s="161">
        <v>0</v>
      </c>
      <c r="E67" s="161">
        <v>118349</v>
      </c>
      <c r="F67" s="161">
        <v>0</v>
      </c>
      <c r="G67" s="161">
        <v>0</v>
      </c>
      <c r="H67" s="161">
        <v>0</v>
      </c>
      <c r="I67" s="161">
        <v>118349</v>
      </c>
      <c r="J67" s="161">
        <v>0</v>
      </c>
      <c r="K67" s="161">
        <v>1219830312</v>
      </c>
      <c r="L67" s="161">
        <v>1219830312</v>
      </c>
      <c r="M67" s="161">
        <v>272469414</v>
      </c>
      <c r="N67" s="161">
        <v>272469414</v>
      </c>
      <c r="O67" s="161">
        <v>147135633</v>
      </c>
      <c r="P67" s="161">
        <v>183777890</v>
      </c>
      <c r="Q67" s="161">
        <v>125333781</v>
      </c>
      <c r="R67" s="161">
        <v>88691524</v>
      </c>
      <c r="S67" s="161">
        <v>36642257</v>
      </c>
      <c r="T67" s="161">
        <v>0</v>
      </c>
      <c r="U67" s="161">
        <v>0</v>
      </c>
      <c r="V67" s="161">
        <v>36642257</v>
      </c>
      <c r="W67" s="161">
        <v>183777890</v>
      </c>
      <c r="X67" s="161">
        <v>183777890</v>
      </c>
      <c r="Y67" s="161">
        <v>125333781</v>
      </c>
      <c r="Z67" s="161">
        <v>125333781</v>
      </c>
      <c r="AA67" s="161">
        <v>1</v>
      </c>
    </row>
    <row r="68" spans="1:27" ht="12.75">
      <c r="A68" s="161" t="s">
        <v>269</v>
      </c>
      <c r="B68" s="161" t="s">
        <v>169</v>
      </c>
      <c r="C68" s="161">
        <v>30637</v>
      </c>
      <c r="D68" s="161">
        <v>0</v>
      </c>
      <c r="E68" s="161">
        <v>30637</v>
      </c>
      <c r="F68" s="161">
        <v>0</v>
      </c>
      <c r="G68" s="161">
        <v>0</v>
      </c>
      <c r="H68" s="161">
        <v>0</v>
      </c>
      <c r="I68" s="161">
        <v>30637</v>
      </c>
      <c r="J68" s="161">
        <v>0</v>
      </c>
      <c r="K68" s="161">
        <v>1219830312</v>
      </c>
      <c r="L68" s="161">
        <v>1219830312</v>
      </c>
      <c r="M68" s="161">
        <v>272469414</v>
      </c>
      <c r="N68" s="161">
        <v>272469414</v>
      </c>
      <c r="O68" s="161">
        <v>147135633</v>
      </c>
      <c r="P68" s="161">
        <v>183777890</v>
      </c>
      <c r="Q68" s="161">
        <v>125333781</v>
      </c>
      <c r="R68" s="161">
        <v>88691524</v>
      </c>
      <c r="S68" s="161">
        <v>36642257</v>
      </c>
      <c r="T68" s="161">
        <v>0</v>
      </c>
      <c r="U68" s="161">
        <v>0</v>
      </c>
      <c r="V68" s="161">
        <v>36642257</v>
      </c>
      <c r="W68" s="161">
        <v>183777890</v>
      </c>
      <c r="X68" s="161">
        <v>183777890</v>
      </c>
      <c r="Y68" s="161">
        <v>125333781</v>
      </c>
      <c r="Z68" s="161">
        <v>125333781</v>
      </c>
      <c r="AA68" s="161">
        <v>1</v>
      </c>
    </row>
    <row r="69" spans="1:27" ht="12.75">
      <c r="A69" s="161" t="s">
        <v>270</v>
      </c>
      <c r="B69" s="161" t="s">
        <v>98</v>
      </c>
      <c r="C69" s="161">
        <v>395701</v>
      </c>
      <c r="D69" s="161">
        <v>0</v>
      </c>
      <c r="E69" s="161">
        <v>395701</v>
      </c>
      <c r="F69" s="161">
        <v>0</v>
      </c>
      <c r="G69" s="161">
        <v>0</v>
      </c>
      <c r="H69" s="161">
        <v>0</v>
      </c>
      <c r="I69" s="161">
        <v>395701</v>
      </c>
      <c r="J69" s="161">
        <v>0</v>
      </c>
      <c r="K69" s="161">
        <v>1219830312</v>
      </c>
      <c r="L69" s="161">
        <v>1219830312</v>
      </c>
      <c r="M69" s="161">
        <v>272469414</v>
      </c>
      <c r="N69" s="161">
        <v>272469414</v>
      </c>
      <c r="O69" s="161">
        <v>147135633</v>
      </c>
      <c r="P69" s="161">
        <v>183777890</v>
      </c>
      <c r="Q69" s="161">
        <v>125333781</v>
      </c>
      <c r="R69" s="161">
        <v>88691524</v>
      </c>
      <c r="S69" s="161">
        <v>36642257</v>
      </c>
      <c r="T69" s="161">
        <v>0</v>
      </c>
      <c r="U69" s="161">
        <v>0</v>
      </c>
      <c r="V69" s="161">
        <v>36642257</v>
      </c>
      <c r="W69" s="161">
        <v>183777890</v>
      </c>
      <c r="X69" s="161">
        <v>183777890</v>
      </c>
      <c r="Y69" s="161">
        <v>125333781</v>
      </c>
      <c r="Z69" s="161">
        <v>125333781</v>
      </c>
      <c r="AA69" s="161">
        <v>1</v>
      </c>
    </row>
    <row r="70" spans="1:27" ht="12.75">
      <c r="A70" s="161" t="s">
        <v>282</v>
      </c>
      <c r="B70" s="161" t="s">
        <v>283</v>
      </c>
      <c r="C70" s="161">
        <v>370</v>
      </c>
      <c r="D70" s="161">
        <v>0</v>
      </c>
      <c r="E70" s="161">
        <v>370</v>
      </c>
      <c r="F70" s="161">
        <v>0</v>
      </c>
      <c r="G70" s="161">
        <v>0</v>
      </c>
      <c r="H70" s="161">
        <v>0</v>
      </c>
      <c r="I70" s="161">
        <v>370</v>
      </c>
      <c r="J70" s="161">
        <v>0</v>
      </c>
      <c r="K70" s="161">
        <v>1219830312</v>
      </c>
      <c r="L70" s="161">
        <v>1219830312</v>
      </c>
      <c r="M70" s="161">
        <v>272469414</v>
      </c>
      <c r="N70" s="161">
        <v>272469414</v>
      </c>
      <c r="O70" s="161">
        <v>147135633</v>
      </c>
      <c r="P70" s="161">
        <v>183777890</v>
      </c>
      <c r="Q70" s="161">
        <v>125333781</v>
      </c>
      <c r="R70" s="161">
        <v>88691524</v>
      </c>
      <c r="S70" s="161">
        <v>36642257</v>
      </c>
      <c r="T70" s="161">
        <v>0</v>
      </c>
      <c r="U70" s="161">
        <v>0</v>
      </c>
      <c r="V70" s="161">
        <v>36642257</v>
      </c>
      <c r="W70" s="161">
        <v>183777890</v>
      </c>
      <c r="X70" s="161">
        <v>183777890</v>
      </c>
      <c r="Y70" s="161">
        <v>125333781</v>
      </c>
      <c r="Z70" s="161">
        <v>125333781</v>
      </c>
      <c r="AA70" s="161">
        <v>1</v>
      </c>
    </row>
    <row r="71" spans="1:27" ht="12.75">
      <c r="A71" s="161" t="s">
        <v>271</v>
      </c>
      <c r="B71" s="161" t="s">
        <v>66</v>
      </c>
      <c r="C71" s="161">
        <v>1926389</v>
      </c>
      <c r="D71" s="161">
        <v>0</v>
      </c>
      <c r="E71" s="161">
        <v>1926389</v>
      </c>
      <c r="F71" s="161">
        <v>0</v>
      </c>
      <c r="G71" s="161">
        <v>0</v>
      </c>
      <c r="H71" s="161">
        <v>0</v>
      </c>
      <c r="I71" s="161">
        <v>1926389</v>
      </c>
      <c r="J71" s="161">
        <v>0</v>
      </c>
      <c r="K71" s="161">
        <v>1219830312</v>
      </c>
      <c r="L71" s="161">
        <v>1219830312</v>
      </c>
      <c r="M71" s="161">
        <v>272469414</v>
      </c>
      <c r="N71" s="161">
        <v>272469414</v>
      </c>
      <c r="O71" s="161">
        <v>147135633</v>
      </c>
      <c r="P71" s="161">
        <v>183777890</v>
      </c>
      <c r="Q71" s="161">
        <v>125333781</v>
      </c>
      <c r="R71" s="161">
        <v>88691524</v>
      </c>
      <c r="S71" s="161">
        <v>36642257</v>
      </c>
      <c r="T71" s="161">
        <v>0</v>
      </c>
      <c r="U71" s="161">
        <v>0</v>
      </c>
      <c r="V71" s="161">
        <v>36642257</v>
      </c>
      <c r="W71" s="161">
        <v>183777890</v>
      </c>
      <c r="X71" s="161">
        <v>183777890</v>
      </c>
      <c r="Y71" s="161">
        <v>125333781</v>
      </c>
      <c r="Z71" s="161">
        <v>125333781</v>
      </c>
      <c r="AA71" s="161">
        <v>1</v>
      </c>
    </row>
    <row r="72" spans="1:27" ht="12.75">
      <c r="A72" s="161" t="s">
        <v>272</v>
      </c>
      <c r="B72" s="161" t="s">
        <v>99</v>
      </c>
      <c r="C72" s="161">
        <v>11961415</v>
      </c>
      <c r="D72" s="161">
        <v>4690807</v>
      </c>
      <c r="E72" s="161">
        <v>7270608</v>
      </c>
      <c r="F72" s="161">
        <v>0</v>
      </c>
      <c r="G72" s="161">
        <v>0</v>
      </c>
      <c r="H72" s="161">
        <v>0</v>
      </c>
      <c r="I72" s="161">
        <v>7270608</v>
      </c>
      <c r="J72" s="161">
        <v>0</v>
      </c>
      <c r="K72" s="161">
        <v>1219830312</v>
      </c>
      <c r="L72" s="161">
        <v>1219830312</v>
      </c>
      <c r="M72" s="161">
        <v>272469414</v>
      </c>
      <c r="N72" s="161">
        <v>272469414</v>
      </c>
      <c r="O72" s="161">
        <v>147135633</v>
      </c>
      <c r="P72" s="161">
        <v>183777890</v>
      </c>
      <c r="Q72" s="161">
        <v>125333781</v>
      </c>
      <c r="R72" s="161">
        <v>88691524</v>
      </c>
      <c r="S72" s="161">
        <v>36642257</v>
      </c>
      <c r="T72" s="161">
        <v>0</v>
      </c>
      <c r="U72" s="161">
        <v>0</v>
      </c>
      <c r="V72" s="161">
        <v>36642257</v>
      </c>
      <c r="W72" s="161">
        <v>183777890</v>
      </c>
      <c r="X72" s="161">
        <v>183777890</v>
      </c>
      <c r="Y72" s="161">
        <v>125333781</v>
      </c>
      <c r="Z72" s="161">
        <v>125333781</v>
      </c>
      <c r="AA72" s="161">
        <v>1</v>
      </c>
    </row>
    <row r="73" spans="1:27" ht="12.75">
      <c r="A73" s="161" t="s">
        <v>273</v>
      </c>
      <c r="B73" s="161" t="s">
        <v>157</v>
      </c>
      <c r="C73" s="161">
        <v>1978936</v>
      </c>
      <c r="D73" s="161">
        <v>0</v>
      </c>
      <c r="E73" s="161">
        <v>1978936</v>
      </c>
      <c r="F73" s="161">
        <v>0</v>
      </c>
      <c r="G73" s="161">
        <v>0</v>
      </c>
      <c r="H73" s="161">
        <v>0</v>
      </c>
      <c r="I73" s="161">
        <v>1978936</v>
      </c>
      <c r="J73" s="161">
        <v>0</v>
      </c>
      <c r="K73" s="161">
        <v>1219830312</v>
      </c>
      <c r="L73" s="161">
        <v>1219830312</v>
      </c>
      <c r="M73" s="161">
        <v>272469414</v>
      </c>
      <c r="N73" s="161">
        <v>272469414</v>
      </c>
      <c r="O73" s="161">
        <v>147135633</v>
      </c>
      <c r="P73" s="161">
        <v>183777890</v>
      </c>
      <c r="Q73" s="161">
        <v>125333781</v>
      </c>
      <c r="R73" s="161">
        <v>88691524</v>
      </c>
      <c r="S73" s="161">
        <v>36642257</v>
      </c>
      <c r="T73" s="161">
        <v>0</v>
      </c>
      <c r="U73" s="161">
        <v>0</v>
      </c>
      <c r="V73" s="161">
        <v>36642257</v>
      </c>
      <c r="W73" s="161">
        <v>183777890</v>
      </c>
      <c r="X73" s="161">
        <v>183777890</v>
      </c>
      <c r="Y73" s="161">
        <v>125333781</v>
      </c>
      <c r="Z73" s="161">
        <v>125333781</v>
      </c>
      <c r="AA73" s="161">
        <v>1</v>
      </c>
    </row>
    <row r="74" spans="1:27" ht="12.75">
      <c r="A74" s="161" t="s">
        <v>274</v>
      </c>
      <c r="B74" s="161" t="s">
        <v>175</v>
      </c>
      <c r="C74" s="161">
        <v>34860</v>
      </c>
      <c r="D74" s="161">
        <v>0</v>
      </c>
      <c r="E74" s="161">
        <v>34860</v>
      </c>
      <c r="F74" s="161">
        <v>0</v>
      </c>
      <c r="G74" s="161">
        <v>0</v>
      </c>
      <c r="H74" s="161">
        <v>0</v>
      </c>
      <c r="I74" s="161">
        <v>34860</v>
      </c>
      <c r="J74" s="161">
        <v>0</v>
      </c>
      <c r="K74" s="161">
        <v>1219830312</v>
      </c>
      <c r="L74" s="161">
        <v>1219830312</v>
      </c>
      <c r="M74" s="161">
        <v>272469414</v>
      </c>
      <c r="N74" s="161">
        <v>272469414</v>
      </c>
      <c r="O74" s="161">
        <v>147135633</v>
      </c>
      <c r="P74" s="161">
        <v>183777890</v>
      </c>
      <c r="Q74" s="161">
        <v>125333781</v>
      </c>
      <c r="R74" s="161">
        <v>88691524</v>
      </c>
      <c r="S74" s="161">
        <v>36642257</v>
      </c>
      <c r="T74" s="161">
        <v>0</v>
      </c>
      <c r="U74" s="161">
        <v>0</v>
      </c>
      <c r="V74" s="161">
        <v>36642257</v>
      </c>
      <c r="W74" s="161">
        <v>183777890</v>
      </c>
      <c r="X74" s="161">
        <v>183777890</v>
      </c>
      <c r="Y74" s="161">
        <v>125333781</v>
      </c>
      <c r="Z74" s="161">
        <v>125333781</v>
      </c>
      <c r="AA74" s="161">
        <v>1</v>
      </c>
    </row>
    <row r="75" spans="1:27" ht="12.75">
      <c r="A75" s="161" t="s">
        <v>275</v>
      </c>
      <c r="B75" s="161" t="s">
        <v>176</v>
      </c>
      <c r="C75" s="161">
        <v>62172</v>
      </c>
      <c r="D75" s="161">
        <v>0</v>
      </c>
      <c r="E75" s="161">
        <v>62172</v>
      </c>
      <c r="F75" s="161">
        <v>0</v>
      </c>
      <c r="G75" s="161">
        <v>0</v>
      </c>
      <c r="H75" s="161">
        <v>0</v>
      </c>
      <c r="I75" s="161">
        <v>62172</v>
      </c>
      <c r="J75" s="161">
        <v>0</v>
      </c>
      <c r="K75" s="161">
        <v>1219830312</v>
      </c>
      <c r="L75" s="161">
        <v>1219830312</v>
      </c>
      <c r="M75" s="161">
        <v>272469414</v>
      </c>
      <c r="N75" s="161">
        <v>272469414</v>
      </c>
      <c r="O75" s="161">
        <v>147135633</v>
      </c>
      <c r="P75" s="161">
        <v>183777890</v>
      </c>
      <c r="Q75" s="161">
        <v>125333781</v>
      </c>
      <c r="R75" s="161">
        <v>88691524</v>
      </c>
      <c r="S75" s="161">
        <v>36642257</v>
      </c>
      <c r="T75" s="161">
        <v>0</v>
      </c>
      <c r="U75" s="161">
        <v>0</v>
      </c>
      <c r="V75" s="161">
        <v>36642257</v>
      </c>
      <c r="W75" s="161">
        <v>183777890</v>
      </c>
      <c r="X75" s="161">
        <v>183777890</v>
      </c>
      <c r="Y75" s="161">
        <v>125333781</v>
      </c>
      <c r="Z75" s="161">
        <v>125333781</v>
      </c>
      <c r="AA75" s="161">
        <v>1</v>
      </c>
    </row>
    <row r="76" spans="1:27" ht="12.75">
      <c r="A76" s="161" t="s">
        <v>276</v>
      </c>
      <c r="B76" s="161" t="s">
        <v>177</v>
      </c>
      <c r="C76" s="161">
        <v>273120</v>
      </c>
      <c r="D76" s="161">
        <v>0</v>
      </c>
      <c r="E76" s="161">
        <v>273120</v>
      </c>
      <c r="F76" s="161">
        <v>0</v>
      </c>
      <c r="G76" s="161">
        <v>0</v>
      </c>
      <c r="H76" s="161">
        <v>0</v>
      </c>
      <c r="I76" s="161">
        <v>273120</v>
      </c>
      <c r="J76" s="161">
        <v>0</v>
      </c>
      <c r="K76" s="161">
        <v>1219830312</v>
      </c>
      <c r="L76" s="161">
        <v>1219830312</v>
      </c>
      <c r="M76" s="161">
        <v>272469414</v>
      </c>
      <c r="N76" s="161">
        <v>272469414</v>
      </c>
      <c r="O76" s="161">
        <v>147135633</v>
      </c>
      <c r="P76" s="161">
        <v>183777890</v>
      </c>
      <c r="Q76" s="161">
        <v>125333781</v>
      </c>
      <c r="R76" s="161">
        <v>88691524</v>
      </c>
      <c r="S76" s="161">
        <v>36642257</v>
      </c>
      <c r="T76" s="161">
        <v>0</v>
      </c>
      <c r="U76" s="161">
        <v>0</v>
      </c>
      <c r="V76" s="161">
        <v>36642257</v>
      </c>
      <c r="W76" s="161">
        <v>183777890</v>
      </c>
      <c r="X76" s="161">
        <v>183777890</v>
      </c>
      <c r="Y76" s="161">
        <v>125333781</v>
      </c>
      <c r="Z76" s="161">
        <v>125333781</v>
      </c>
      <c r="AA76" s="161">
        <v>1</v>
      </c>
    </row>
    <row r="77" spans="1:27" ht="12.75">
      <c r="A77" s="161" t="s">
        <v>277</v>
      </c>
      <c r="B77" s="161" t="s">
        <v>178</v>
      </c>
      <c r="C77" s="161">
        <v>680628</v>
      </c>
      <c r="D77" s="161">
        <v>0</v>
      </c>
      <c r="E77" s="161">
        <v>680628</v>
      </c>
      <c r="F77" s="161">
        <v>0</v>
      </c>
      <c r="G77" s="161">
        <v>0</v>
      </c>
      <c r="H77" s="161">
        <v>0</v>
      </c>
      <c r="I77" s="161">
        <v>680628</v>
      </c>
      <c r="J77" s="161">
        <v>0</v>
      </c>
      <c r="K77" s="161">
        <v>1219830312</v>
      </c>
      <c r="L77" s="161">
        <v>1219830312</v>
      </c>
      <c r="M77" s="161">
        <v>272469414</v>
      </c>
      <c r="N77" s="161">
        <v>272469414</v>
      </c>
      <c r="O77" s="161">
        <v>147135633</v>
      </c>
      <c r="P77" s="161">
        <v>183777890</v>
      </c>
      <c r="Q77" s="161">
        <v>125333781</v>
      </c>
      <c r="R77" s="161">
        <v>88691524</v>
      </c>
      <c r="S77" s="161">
        <v>36642257</v>
      </c>
      <c r="T77" s="161">
        <v>0</v>
      </c>
      <c r="U77" s="161">
        <v>0</v>
      </c>
      <c r="V77" s="161">
        <v>36642257</v>
      </c>
      <c r="W77" s="161">
        <v>183777890</v>
      </c>
      <c r="X77" s="161">
        <v>183777890</v>
      </c>
      <c r="Y77" s="161">
        <v>125333781</v>
      </c>
      <c r="Z77" s="161">
        <v>125333781</v>
      </c>
      <c r="AA77" s="161">
        <v>1</v>
      </c>
    </row>
    <row r="78" spans="1:27" ht="12.75">
      <c r="A78" s="161" t="s">
        <v>278</v>
      </c>
      <c r="B78" s="161" t="s">
        <v>165</v>
      </c>
      <c r="C78" s="161">
        <v>825184</v>
      </c>
      <c r="D78" s="161">
        <v>0</v>
      </c>
      <c r="E78" s="161">
        <v>825184</v>
      </c>
      <c r="F78" s="161">
        <v>0</v>
      </c>
      <c r="G78" s="161">
        <v>0</v>
      </c>
      <c r="H78" s="161">
        <v>0</v>
      </c>
      <c r="I78" s="161">
        <v>825184</v>
      </c>
      <c r="J78" s="161">
        <v>0</v>
      </c>
      <c r="K78" s="161">
        <v>1219830312</v>
      </c>
      <c r="L78" s="161">
        <v>1219830312</v>
      </c>
      <c r="M78" s="161">
        <v>272469414</v>
      </c>
      <c r="N78" s="161">
        <v>272469414</v>
      </c>
      <c r="O78" s="161">
        <v>147135633</v>
      </c>
      <c r="P78" s="161">
        <v>183777890</v>
      </c>
      <c r="Q78" s="161">
        <v>125333781</v>
      </c>
      <c r="R78" s="161">
        <v>88691524</v>
      </c>
      <c r="S78" s="161">
        <v>36642257</v>
      </c>
      <c r="T78" s="161">
        <v>0</v>
      </c>
      <c r="U78" s="161">
        <v>0</v>
      </c>
      <c r="V78" s="161">
        <v>36642257</v>
      </c>
      <c r="W78" s="161">
        <v>183777890</v>
      </c>
      <c r="X78" s="161">
        <v>183777890</v>
      </c>
      <c r="Y78" s="161">
        <v>125333781</v>
      </c>
      <c r="Z78" s="161">
        <v>125333781</v>
      </c>
      <c r="AA78" s="161">
        <v>1</v>
      </c>
    </row>
    <row r="79" spans="1:27" ht="12.75">
      <c r="A79" s="161" t="s">
        <v>279</v>
      </c>
      <c r="B79" s="161" t="s">
        <v>125</v>
      </c>
      <c r="C79" s="161">
        <v>178909</v>
      </c>
      <c r="D79" s="161">
        <v>128688</v>
      </c>
      <c r="E79" s="161">
        <v>50221</v>
      </c>
      <c r="F79" s="161">
        <v>0</v>
      </c>
      <c r="G79" s="161">
        <v>0</v>
      </c>
      <c r="H79" s="161">
        <v>0</v>
      </c>
      <c r="I79" s="161">
        <v>50221</v>
      </c>
      <c r="J79" s="161">
        <v>0</v>
      </c>
      <c r="K79" s="161">
        <v>1219830312</v>
      </c>
      <c r="L79" s="161">
        <v>1219830312</v>
      </c>
      <c r="M79" s="161">
        <v>272469414</v>
      </c>
      <c r="N79" s="161">
        <v>272469414</v>
      </c>
      <c r="O79" s="161">
        <v>147135633</v>
      </c>
      <c r="P79" s="161">
        <v>183777890</v>
      </c>
      <c r="Q79" s="161">
        <v>125333781</v>
      </c>
      <c r="R79" s="161">
        <v>88691524</v>
      </c>
      <c r="S79" s="161">
        <v>36642257</v>
      </c>
      <c r="T79" s="161">
        <v>0</v>
      </c>
      <c r="U79" s="161">
        <v>0</v>
      </c>
      <c r="V79" s="161">
        <v>36642257</v>
      </c>
      <c r="W79" s="161">
        <v>183777890</v>
      </c>
      <c r="X79" s="161">
        <v>183777890</v>
      </c>
      <c r="Y79" s="161">
        <v>125333781</v>
      </c>
      <c r="Z79" s="161">
        <v>125333781</v>
      </c>
      <c r="AA79" s="161">
        <v>1</v>
      </c>
    </row>
    <row r="80" spans="1:27" ht="12.75">
      <c r="A80" s="161" t="s">
        <v>280</v>
      </c>
      <c r="B80" s="161" t="s">
        <v>164</v>
      </c>
      <c r="C80" s="161">
        <v>15735</v>
      </c>
      <c r="D80" s="161">
        <v>5536</v>
      </c>
      <c r="E80" s="161">
        <v>10199</v>
      </c>
      <c r="F80" s="161">
        <v>0</v>
      </c>
      <c r="G80" s="161">
        <v>0</v>
      </c>
      <c r="H80" s="161">
        <v>0</v>
      </c>
      <c r="I80" s="161">
        <v>10199</v>
      </c>
      <c r="J80" s="161">
        <v>0</v>
      </c>
      <c r="K80" s="161">
        <v>1219830312</v>
      </c>
      <c r="L80" s="161">
        <v>1219830312</v>
      </c>
      <c r="M80" s="161">
        <v>272469414</v>
      </c>
      <c r="N80" s="161">
        <v>272469414</v>
      </c>
      <c r="O80" s="161">
        <v>147135633</v>
      </c>
      <c r="P80" s="161">
        <v>183777890</v>
      </c>
      <c r="Q80" s="161">
        <v>125333781</v>
      </c>
      <c r="R80" s="161">
        <v>88691524</v>
      </c>
      <c r="S80" s="161">
        <v>36642257</v>
      </c>
      <c r="T80" s="161">
        <v>0</v>
      </c>
      <c r="U80" s="161">
        <v>0</v>
      </c>
      <c r="V80" s="161">
        <v>36642257</v>
      </c>
      <c r="W80" s="161">
        <v>183777890</v>
      </c>
      <c r="X80" s="161">
        <v>183777890</v>
      </c>
      <c r="Y80" s="161">
        <v>125333781</v>
      </c>
      <c r="Z80" s="161">
        <v>125333781</v>
      </c>
      <c r="AA80" s="161">
        <v>1</v>
      </c>
    </row>
    <row r="81" spans="1:27" ht="12.75">
      <c r="A81" s="161" t="s">
        <v>281</v>
      </c>
      <c r="B81" s="161" t="s">
        <v>100</v>
      </c>
      <c r="C81" s="161">
        <v>3584623</v>
      </c>
      <c r="D81" s="161">
        <v>111252</v>
      </c>
      <c r="E81" s="161">
        <v>3473371</v>
      </c>
      <c r="F81" s="161">
        <v>0</v>
      </c>
      <c r="G81" s="161">
        <v>0</v>
      </c>
      <c r="H81" s="161">
        <v>0</v>
      </c>
      <c r="I81" s="161">
        <v>3473371</v>
      </c>
      <c r="J81" s="161">
        <v>0</v>
      </c>
      <c r="K81" s="161">
        <v>1219830312</v>
      </c>
      <c r="L81" s="161">
        <v>1219830312</v>
      </c>
      <c r="M81" s="161">
        <v>272469414</v>
      </c>
      <c r="N81" s="161">
        <v>272469414</v>
      </c>
      <c r="O81" s="161">
        <v>147135633</v>
      </c>
      <c r="P81" s="161">
        <v>183777890</v>
      </c>
      <c r="Q81" s="161">
        <v>125333781</v>
      </c>
      <c r="R81" s="161">
        <v>88691524</v>
      </c>
      <c r="S81" s="161">
        <v>36642257</v>
      </c>
      <c r="T81" s="161">
        <v>0</v>
      </c>
      <c r="U81" s="161">
        <v>0</v>
      </c>
      <c r="V81" s="161">
        <v>36642257</v>
      </c>
      <c r="W81" s="161">
        <v>183777890</v>
      </c>
      <c r="X81" s="161">
        <v>183777890</v>
      </c>
      <c r="Y81" s="161">
        <v>125333781</v>
      </c>
      <c r="Z81" s="161">
        <v>125333781</v>
      </c>
      <c r="AA81" s="161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view="pageLayout" zoomScale="75" zoomScaleNormal="75" zoomScaleSheetLayoutView="75" zoomScalePageLayoutView="75" workbookViewId="0" topLeftCell="A1">
      <selection activeCell="F12" sqref="A12:F12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3.421875" style="2" bestFit="1" customWidth="1"/>
    <col min="7" max="7" width="22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146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+'215014'!C6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220301</v>
      </c>
      <c r="D7" s="7"/>
      <c r="E7" s="7"/>
      <c r="F7" s="7"/>
      <c r="G7" s="7"/>
    </row>
    <row r="8" spans="1:7" ht="19.5">
      <c r="A8" s="6" t="s">
        <v>3</v>
      </c>
      <c r="B8" s="7"/>
      <c r="C8" s="50" t="e">
        <f>VLOOKUP(C7,Balance!B12:K49,2,FALSE)</f>
        <v>#N/A</v>
      </c>
      <c r="D8" s="52"/>
      <c r="E8" s="52"/>
      <c r="F8" s="52"/>
      <c r="G8" s="52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/>
      <c r="B12" s="54"/>
      <c r="C12" s="15"/>
      <c r="D12" s="15"/>
      <c r="E12" s="15"/>
      <c r="F12" s="55"/>
      <c r="G12" s="15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15"/>
      <c r="C13" s="15"/>
      <c r="D13" s="57"/>
      <c r="E13" s="15"/>
      <c r="F13" s="15"/>
      <c r="G13" s="15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15"/>
      <c r="C14" s="15"/>
      <c r="D14" s="15"/>
      <c r="E14" s="15"/>
      <c r="F14" s="15"/>
      <c r="G14" s="15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5"/>
      <c r="D15" s="15"/>
      <c r="E15" s="53"/>
      <c r="F15" s="15"/>
      <c r="G15" s="17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5"/>
      <c r="D16" s="15"/>
      <c r="E16" s="15"/>
      <c r="F16" s="15"/>
      <c r="G16" s="17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5"/>
      <c r="D17" s="15"/>
      <c r="E17" s="15"/>
      <c r="F17" s="15"/>
      <c r="G17" s="17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"/>
      <c r="D18" s="15"/>
      <c r="E18" s="16"/>
      <c r="F18" s="16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"/>
      <c r="D19" s="15"/>
      <c r="E19" s="16"/>
      <c r="F19" s="16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"/>
      <c r="D20" s="15"/>
      <c r="E20" s="16"/>
      <c r="F20" s="16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ht="15">
      <c r="A21" s="13"/>
      <c r="B21" s="47"/>
      <c r="C21" s="14"/>
      <c r="D21" s="15"/>
      <c r="E21" s="16"/>
      <c r="F21" s="16"/>
      <c r="G21" s="17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>
      <c r="A22" s="13"/>
      <c r="B22" s="21"/>
      <c r="C22" s="14"/>
      <c r="D22" s="22"/>
      <c r="E22" s="23"/>
      <c r="F22" s="23"/>
      <c r="G22" s="22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21"/>
      <c r="C23" s="14"/>
      <c r="D23" s="22"/>
      <c r="E23" s="23"/>
      <c r="F23" s="2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21"/>
      <c r="C24" s="14"/>
      <c r="D24" s="22"/>
      <c r="E24" s="23"/>
      <c r="F24" s="2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18" s="24" customFormat="1" ht="15" customHeight="1">
      <c r="A25" s="13"/>
      <c r="B25" s="21"/>
      <c r="C25" s="14"/>
      <c r="D25" s="22"/>
      <c r="E25" s="23"/>
      <c r="F25" s="23"/>
      <c r="G25" s="22"/>
      <c r="H25" s="18"/>
      <c r="I25" s="18"/>
      <c r="J25"/>
      <c r="K25"/>
      <c r="L25"/>
      <c r="M25"/>
      <c r="N25"/>
      <c r="O25" s="19"/>
      <c r="P25" s="19"/>
      <c r="Q25" s="20"/>
      <c r="R25"/>
    </row>
    <row r="26" spans="1:7" ht="15">
      <c r="A26" s="25"/>
      <c r="B26" s="26"/>
      <c r="C26" s="27"/>
      <c r="D26" s="28" t="s">
        <v>12</v>
      </c>
      <c r="E26" s="29">
        <f>SUM(E12:E25)</f>
        <v>0</v>
      </c>
      <c r="F26" s="29">
        <f>SUM(F12:F25)</f>
        <v>0</v>
      </c>
      <c r="G26" s="26"/>
    </row>
    <row r="27" ht="15">
      <c r="F27" s="30"/>
    </row>
    <row r="28" spans="1:7" ht="15">
      <c r="A28" s="31"/>
      <c r="B28" s="32"/>
      <c r="C28" s="33"/>
      <c r="D28" s="34" t="s">
        <v>13</v>
      </c>
      <c r="E28" s="48">
        <f>IF(E26&gt;F26,E26-F26,0)</f>
        <v>0</v>
      </c>
      <c r="F28" s="35">
        <f>+F26</f>
        <v>0</v>
      </c>
      <c r="G28" s="36"/>
    </row>
    <row r="31" spans="1:7" ht="15.75" thickBot="1">
      <c r="A31" s="7"/>
      <c r="B31" s="7"/>
      <c r="C31" s="10"/>
      <c r="D31" s="7"/>
      <c r="E31" s="7"/>
      <c r="F31" s="7"/>
      <c r="G31" s="7"/>
    </row>
    <row r="32" spans="1:7" ht="15">
      <c r="A32" s="37" t="s">
        <v>14</v>
      </c>
      <c r="B32" s="38"/>
      <c r="C32" s="38"/>
      <c r="D32" s="37" t="s">
        <v>15</v>
      </c>
      <c r="E32" s="38"/>
      <c r="F32" s="37" t="s">
        <v>16</v>
      </c>
      <c r="G32" s="38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">
      <c r="A35" s="39"/>
      <c r="B35" s="40"/>
      <c r="C35" s="41"/>
      <c r="D35" s="39"/>
      <c r="E35" s="42"/>
      <c r="F35" s="39"/>
      <c r="G35" s="42"/>
    </row>
    <row r="36" spans="1:7" ht="15.75" thickBot="1">
      <c r="A36" s="43"/>
      <c r="B36" s="44"/>
      <c r="C36" s="45"/>
      <c r="D36" s="43"/>
      <c r="E36" s="46"/>
      <c r="F36" s="43"/>
      <c r="G36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orientation="portrait" scale="6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A55">
      <selection activeCell="A2" sqref="A2:J80"/>
    </sheetView>
  </sheetViews>
  <sheetFormatPr defaultColWidth="11.421875" defaultRowHeight="12.75"/>
  <sheetData>
    <row r="1" spans="1:27" ht="12.75">
      <c r="A1" s="161" t="s">
        <v>126</v>
      </c>
      <c r="B1" s="161" t="s">
        <v>127</v>
      </c>
      <c r="C1" s="161" t="s">
        <v>55</v>
      </c>
      <c r="D1" s="161" t="s">
        <v>56</v>
      </c>
      <c r="E1" s="161" t="s">
        <v>57</v>
      </c>
      <c r="F1" s="161" t="s">
        <v>58</v>
      </c>
      <c r="G1" s="161" t="s">
        <v>59</v>
      </c>
      <c r="H1" s="161" t="s">
        <v>60</v>
      </c>
      <c r="I1" s="161" t="s">
        <v>61</v>
      </c>
      <c r="J1" s="161" t="s">
        <v>62</v>
      </c>
      <c r="K1" s="161" t="s">
        <v>187</v>
      </c>
      <c r="L1" s="161" t="s">
        <v>188</v>
      </c>
      <c r="M1" s="161" t="s">
        <v>189</v>
      </c>
      <c r="N1" s="161" t="s">
        <v>190</v>
      </c>
      <c r="O1" s="161" t="s">
        <v>191</v>
      </c>
      <c r="P1" s="161" t="s">
        <v>192</v>
      </c>
      <c r="Q1" s="161" t="s">
        <v>193</v>
      </c>
      <c r="R1" s="161" t="s">
        <v>194</v>
      </c>
      <c r="S1" s="161" t="s">
        <v>195</v>
      </c>
      <c r="T1" s="161" t="s">
        <v>196</v>
      </c>
      <c r="U1" s="161" t="s">
        <v>197</v>
      </c>
      <c r="V1" s="161" t="s">
        <v>198</v>
      </c>
      <c r="W1" s="161" t="s">
        <v>199</v>
      </c>
      <c r="X1" s="161" t="s">
        <v>200</v>
      </c>
      <c r="Y1" s="161" t="s">
        <v>201</v>
      </c>
      <c r="Z1" s="161" t="s">
        <v>202</v>
      </c>
      <c r="AA1" s="161" t="s">
        <v>203</v>
      </c>
    </row>
    <row r="2" spans="1:27" ht="12.75">
      <c r="A2" s="161" t="s">
        <v>204</v>
      </c>
      <c r="B2" s="161" t="s">
        <v>77</v>
      </c>
      <c r="C2" s="161">
        <v>282600</v>
      </c>
      <c r="D2" s="161">
        <v>3040</v>
      </c>
      <c r="E2" s="161">
        <v>279560</v>
      </c>
      <c r="F2" s="161">
        <v>0</v>
      </c>
      <c r="G2" s="161">
        <v>279560</v>
      </c>
      <c r="H2" s="161">
        <v>0</v>
      </c>
      <c r="I2" s="161">
        <v>0</v>
      </c>
      <c r="J2" s="161">
        <v>0</v>
      </c>
      <c r="K2" s="161">
        <v>1207774440</v>
      </c>
      <c r="L2" s="161">
        <v>1207774440</v>
      </c>
      <c r="M2" s="161">
        <v>261283966</v>
      </c>
      <c r="N2" s="161">
        <v>261283966</v>
      </c>
      <c r="O2" s="161">
        <v>144778609</v>
      </c>
      <c r="P2" s="161">
        <v>172592442</v>
      </c>
      <c r="Q2" s="161">
        <v>116505357</v>
      </c>
      <c r="R2" s="161">
        <v>88691524</v>
      </c>
      <c r="S2" s="161">
        <v>27813833</v>
      </c>
      <c r="T2" s="161">
        <v>0</v>
      </c>
      <c r="U2" s="161">
        <v>0</v>
      </c>
      <c r="V2" s="161">
        <v>27813833</v>
      </c>
      <c r="W2" s="161">
        <v>172592442</v>
      </c>
      <c r="X2" s="161">
        <v>172592442</v>
      </c>
      <c r="Y2" s="161">
        <v>116505357</v>
      </c>
      <c r="Z2" s="161">
        <v>116505357</v>
      </c>
      <c r="AA2" s="161">
        <v>1</v>
      </c>
    </row>
    <row r="3" spans="1:27" ht="12.75">
      <c r="A3" s="161" t="s">
        <v>205</v>
      </c>
      <c r="B3" s="161" t="s">
        <v>78</v>
      </c>
      <c r="C3" s="161">
        <v>690821</v>
      </c>
      <c r="D3" s="161">
        <v>679821</v>
      </c>
      <c r="E3" s="161">
        <v>11000</v>
      </c>
      <c r="F3" s="161">
        <v>0</v>
      </c>
      <c r="G3" s="161">
        <v>11000</v>
      </c>
      <c r="H3" s="161">
        <v>0</v>
      </c>
      <c r="I3" s="161">
        <v>0</v>
      </c>
      <c r="J3" s="161">
        <v>0</v>
      </c>
      <c r="K3" s="161">
        <v>1207774440</v>
      </c>
      <c r="L3" s="161">
        <v>1207774440</v>
      </c>
      <c r="M3" s="161">
        <v>261283966</v>
      </c>
      <c r="N3" s="161">
        <v>261283966</v>
      </c>
      <c r="O3" s="161">
        <v>144778609</v>
      </c>
      <c r="P3" s="161">
        <v>172592442</v>
      </c>
      <c r="Q3" s="161">
        <v>116505357</v>
      </c>
      <c r="R3" s="161">
        <v>88691524</v>
      </c>
      <c r="S3" s="161">
        <v>27813833</v>
      </c>
      <c r="T3" s="161">
        <v>0</v>
      </c>
      <c r="U3" s="161">
        <v>0</v>
      </c>
      <c r="V3" s="161">
        <v>27813833</v>
      </c>
      <c r="W3" s="161">
        <v>172592442</v>
      </c>
      <c r="X3" s="161">
        <v>172592442</v>
      </c>
      <c r="Y3" s="161">
        <v>116505357</v>
      </c>
      <c r="Z3" s="161">
        <v>116505357</v>
      </c>
      <c r="AA3" s="161">
        <v>1</v>
      </c>
    </row>
    <row r="4" spans="1:27" ht="12.75">
      <c r="A4" s="161" t="s">
        <v>206</v>
      </c>
      <c r="B4" s="161" t="s">
        <v>79</v>
      </c>
      <c r="C4" s="161">
        <v>200817764</v>
      </c>
      <c r="D4" s="161">
        <v>174730654</v>
      </c>
      <c r="E4" s="161">
        <v>26087110</v>
      </c>
      <c r="F4" s="161">
        <v>0</v>
      </c>
      <c r="G4" s="161">
        <v>26087110</v>
      </c>
      <c r="H4" s="161">
        <v>0</v>
      </c>
      <c r="I4" s="161">
        <v>0</v>
      </c>
      <c r="J4" s="161">
        <v>0</v>
      </c>
      <c r="K4" s="161">
        <v>1207774440</v>
      </c>
      <c r="L4" s="161">
        <v>1207774440</v>
      </c>
      <c r="M4" s="161">
        <v>261283966</v>
      </c>
      <c r="N4" s="161">
        <v>261283966</v>
      </c>
      <c r="O4" s="161">
        <v>144778609</v>
      </c>
      <c r="P4" s="161">
        <v>172592442</v>
      </c>
      <c r="Q4" s="161">
        <v>116505357</v>
      </c>
      <c r="R4" s="161">
        <v>88691524</v>
      </c>
      <c r="S4" s="161">
        <v>27813833</v>
      </c>
      <c r="T4" s="161">
        <v>0</v>
      </c>
      <c r="U4" s="161">
        <v>0</v>
      </c>
      <c r="V4" s="161">
        <v>27813833</v>
      </c>
      <c r="W4" s="161">
        <v>172592442</v>
      </c>
      <c r="X4" s="161">
        <v>172592442</v>
      </c>
      <c r="Y4" s="161">
        <v>116505357</v>
      </c>
      <c r="Z4" s="161">
        <v>116505357</v>
      </c>
      <c r="AA4" s="161">
        <v>1</v>
      </c>
    </row>
    <row r="5" spans="1:27" ht="12.75">
      <c r="A5" s="161" t="s">
        <v>207</v>
      </c>
      <c r="B5" s="161" t="s">
        <v>123</v>
      </c>
      <c r="C5" s="161">
        <v>286360877</v>
      </c>
      <c r="D5" s="161">
        <v>184233948</v>
      </c>
      <c r="E5" s="161">
        <v>102126929</v>
      </c>
      <c r="F5" s="161">
        <v>0</v>
      </c>
      <c r="G5" s="161">
        <v>102126929</v>
      </c>
      <c r="H5" s="161">
        <v>0</v>
      </c>
      <c r="I5" s="161">
        <v>0</v>
      </c>
      <c r="J5" s="161">
        <v>0</v>
      </c>
      <c r="K5" s="161">
        <v>1207774440</v>
      </c>
      <c r="L5" s="161">
        <v>1207774440</v>
      </c>
      <c r="M5" s="161">
        <v>261283966</v>
      </c>
      <c r="N5" s="161">
        <v>261283966</v>
      </c>
      <c r="O5" s="161">
        <v>144778609</v>
      </c>
      <c r="P5" s="161">
        <v>172592442</v>
      </c>
      <c r="Q5" s="161">
        <v>116505357</v>
      </c>
      <c r="R5" s="161">
        <v>88691524</v>
      </c>
      <c r="S5" s="161">
        <v>27813833</v>
      </c>
      <c r="T5" s="161">
        <v>0</v>
      </c>
      <c r="U5" s="161">
        <v>0</v>
      </c>
      <c r="V5" s="161">
        <v>27813833</v>
      </c>
      <c r="W5" s="161">
        <v>172592442</v>
      </c>
      <c r="X5" s="161">
        <v>172592442</v>
      </c>
      <c r="Y5" s="161">
        <v>116505357</v>
      </c>
      <c r="Z5" s="161">
        <v>116505357</v>
      </c>
      <c r="AA5" s="161">
        <v>1</v>
      </c>
    </row>
    <row r="6" spans="1:27" ht="12.75">
      <c r="A6" s="161" t="s">
        <v>208</v>
      </c>
      <c r="B6" s="161" t="s">
        <v>80</v>
      </c>
      <c r="C6" s="161">
        <v>98337793</v>
      </c>
      <c r="D6" s="161">
        <v>94956780</v>
      </c>
      <c r="E6" s="161">
        <v>3381013</v>
      </c>
      <c r="F6" s="161">
        <v>0</v>
      </c>
      <c r="G6" s="161">
        <v>3381013</v>
      </c>
      <c r="H6" s="161">
        <v>0</v>
      </c>
      <c r="I6" s="161">
        <v>0</v>
      </c>
      <c r="J6" s="161">
        <v>0</v>
      </c>
      <c r="K6" s="161">
        <v>1207774440</v>
      </c>
      <c r="L6" s="161">
        <v>1207774440</v>
      </c>
      <c r="M6" s="161">
        <v>261283966</v>
      </c>
      <c r="N6" s="161">
        <v>261283966</v>
      </c>
      <c r="O6" s="161">
        <v>144778609</v>
      </c>
      <c r="P6" s="161">
        <v>172592442</v>
      </c>
      <c r="Q6" s="161">
        <v>116505357</v>
      </c>
      <c r="R6" s="161">
        <v>88691524</v>
      </c>
      <c r="S6" s="161">
        <v>27813833</v>
      </c>
      <c r="T6" s="161">
        <v>0</v>
      </c>
      <c r="U6" s="161">
        <v>0</v>
      </c>
      <c r="V6" s="161">
        <v>27813833</v>
      </c>
      <c r="W6" s="161">
        <v>172592442</v>
      </c>
      <c r="X6" s="161">
        <v>172592442</v>
      </c>
      <c r="Y6" s="161">
        <v>116505357</v>
      </c>
      <c r="Z6" s="161">
        <v>116505357</v>
      </c>
      <c r="AA6" s="161">
        <v>1</v>
      </c>
    </row>
    <row r="7" spans="1:27" ht="12.75">
      <c r="A7" s="161" t="s">
        <v>209</v>
      </c>
      <c r="B7" s="161" t="s">
        <v>170</v>
      </c>
      <c r="C7" s="161">
        <v>2436435</v>
      </c>
      <c r="D7" s="161">
        <v>1808110</v>
      </c>
      <c r="E7" s="161">
        <v>628325</v>
      </c>
      <c r="F7" s="161">
        <v>0</v>
      </c>
      <c r="G7" s="161">
        <v>628325</v>
      </c>
      <c r="H7" s="161">
        <v>0</v>
      </c>
      <c r="I7" s="161">
        <v>0</v>
      </c>
      <c r="J7" s="161">
        <v>0</v>
      </c>
      <c r="K7" s="161">
        <v>1207774440</v>
      </c>
      <c r="L7" s="161">
        <v>1207774440</v>
      </c>
      <c r="M7" s="161">
        <v>261283966</v>
      </c>
      <c r="N7" s="161">
        <v>261283966</v>
      </c>
      <c r="O7" s="161">
        <v>144778609</v>
      </c>
      <c r="P7" s="161">
        <v>172592442</v>
      </c>
      <c r="Q7" s="161">
        <v>116505357</v>
      </c>
      <c r="R7" s="161">
        <v>88691524</v>
      </c>
      <c r="S7" s="161">
        <v>27813833</v>
      </c>
      <c r="T7" s="161">
        <v>0</v>
      </c>
      <c r="U7" s="161">
        <v>0</v>
      </c>
      <c r="V7" s="161">
        <v>27813833</v>
      </c>
      <c r="W7" s="161">
        <v>172592442</v>
      </c>
      <c r="X7" s="161">
        <v>172592442</v>
      </c>
      <c r="Y7" s="161">
        <v>116505357</v>
      </c>
      <c r="Z7" s="161">
        <v>116505357</v>
      </c>
      <c r="AA7" s="161">
        <v>1</v>
      </c>
    </row>
    <row r="8" spans="1:27" ht="12.75">
      <c r="A8" s="161" t="s">
        <v>210</v>
      </c>
      <c r="B8" s="161" t="s">
        <v>81</v>
      </c>
      <c r="C8" s="161">
        <v>2611052</v>
      </c>
      <c r="D8" s="161">
        <v>2611052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1207774440</v>
      </c>
      <c r="L8" s="161">
        <v>1207774440</v>
      </c>
      <c r="M8" s="161">
        <v>261283966</v>
      </c>
      <c r="N8" s="161">
        <v>261283966</v>
      </c>
      <c r="O8" s="161">
        <v>144778609</v>
      </c>
      <c r="P8" s="161">
        <v>172592442</v>
      </c>
      <c r="Q8" s="161">
        <v>116505357</v>
      </c>
      <c r="R8" s="161">
        <v>88691524</v>
      </c>
      <c r="S8" s="161">
        <v>27813833</v>
      </c>
      <c r="T8" s="161">
        <v>0</v>
      </c>
      <c r="U8" s="161">
        <v>0</v>
      </c>
      <c r="V8" s="161">
        <v>27813833</v>
      </c>
      <c r="W8" s="161">
        <v>172592442</v>
      </c>
      <c r="X8" s="161">
        <v>172592442</v>
      </c>
      <c r="Y8" s="161">
        <v>116505357</v>
      </c>
      <c r="Z8" s="161">
        <v>116505357</v>
      </c>
      <c r="AA8" s="161">
        <v>1</v>
      </c>
    </row>
    <row r="9" spans="1:27" ht="12.75">
      <c r="A9" s="161" t="s">
        <v>211</v>
      </c>
      <c r="B9" s="161" t="s">
        <v>71</v>
      </c>
      <c r="C9" s="161">
        <v>239308</v>
      </c>
      <c r="D9" s="161">
        <v>239308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1207774440</v>
      </c>
      <c r="L9" s="161">
        <v>1207774440</v>
      </c>
      <c r="M9" s="161">
        <v>261283966</v>
      </c>
      <c r="N9" s="161">
        <v>261283966</v>
      </c>
      <c r="O9" s="161">
        <v>144778609</v>
      </c>
      <c r="P9" s="161">
        <v>172592442</v>
      </c>
      <c r="Q9" s="161">
        <v>116505357</v>
      </c>
      <c r="R9" s="161">
        <v>88691524</v>
      </c>
      <c r="S9" s="161">
        <v>27813833</v>
      </c>
      <c r="T9" s="161">
        <v>0</v>
      </c>
      <c r="U9" s="161">
        <v>0</v>
      </c>
      <c r="V9" s="161">
        <v>27813833</v>
      </c>
      <c r="W9" s="161">
        <v>172592442</v>
      </c>
      <c r="X9" s="161">
        <v>172592442</v>
      </c>
      <c r="Y9" s="161">
        <v>116505357</v>
      </c>
      <c r="Z9" s="161">
        <v>116505357</v>
      </c>
      <c r="AA9" s="161">
        <v>1</v>
      </c>
    </row>
    <row r="10" spans="1:27" ht="12.75">
      <c r="A10" s="161" t="s">
        <v>212</v>
      </c>
      <c r="B10" s="161" t="s">
        <v>158</v>
      </c>
      <c r="C10" s="161">
        <v>22377449</v>
      </c>
      <c r="D10" s="161">
        <v>22377449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1207774440</v>
      </c>
      <c r="L10" s="161">
        <v>1207774440</v>
      </c>
      <c r="M10" s="161">
        <v>261283966</v>
      </c>
      <c r="N10" s="161">
        <v>261283966</v>
      </c>
      <c r="O10" s="161">
        <v>144778609</v>
      </c>
      <c r="P10" s="161">
        <v>172592442</v>
      </c>
      <c r="Q10" s="161">
        <v>116505357</v>
      </c>
      <c r="R10" s="161">
        <v>88691524</v>
      </c>
      <c r="S10" s="161">
        <v>27813833</v>
      </c>
      <c r="T10" s="161">
        <v>0</v>
      </c>
      <c r="U10" s="161">
        <v>0</v>
      </c>
      <c r="V10" s="161">
        <v>27813833</v>
      </c>
      <c r="W10" s="161">
        <v>172592442</v>
      </c>
      <c r="X10" s="161">
        <v>172592442</v>
      </c>
      <c r="Y10" s="161">
        <v>116505357</v>
      </c>
      <c r="Z10" s="161">
        <v>116505357</v>
      </c>
      <c r="AA10" s="161">
        <v>1</v>
      </c>
    </row>
    <row r="11" spans="1:27" ht="12.75">
      <c r="A11" s="161" t="s">
        <v>213</v>
      </c>
      <c r="B11" s="161" t="s">
        <v>22</v>
      </c>
      <c r="C11" s="161">
        <v>29046664</v>
      </c>
      <c r="D11" s="161">
        <v>29046664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1207774440</v>
      </c>
      <c r="L11" s="161">
        <v>1207774440</v>
      </c>
      <c r="M11" s="161">
        <v>261283966</v>
      </c>
      <c r="N11" s="161">
        <v>261283966</v>
      </c>
      <c r="O11" s="161">
        <v>144778609</v>
      </c>
      <c r="P11" s="161">
        <v>172592442</v>
      </c>
      <c r="Q11" s="161">
        <v>116505357</v>
      </c>
      <c r="R11" s="161">
        <v>88691524</v>
      </c>
      <c r="S11" s="161">
        <v>27813833</v>
      </c>
      <c r="T11" s="161">
        <v>0</v>
      </c>
      <c r="U11" s="161">
        <v>0</v>
      </c>
      <c r="V11" s="161">
        <v>27813833</v>
      </c>
      <c r="W11" s="161">
        <v>172592442</v>
      </c>
      <c r="X11" s="161">
        <v>172592442</v>
      </c>
      <c r="Y11" s="161">
        <v>116505357</v>
      </c>
      <c r="Z11" s="161">
        <v>116505357</v>
      </c>
      <c r="AA11" s="161">
        <v>1</v>
      </c>
    </row>
    <row r="12" spans="1:27" ht="12.75">
      <c r="A12" s="161" t="s">
        <v>214</v>
      </c>
      <c r="B12" s="161" t="s">
        <v>161</v>
      </c>
      <c r="C12" s="161">
        <v>136056</v>
      </c>
      <c r="D12" s="161">
        <v>136056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1207774440</v>
      </c>
      <c r="L12" s="161">
        <v>1207774440</v>
      </c>
      <c r="M12" s="161">
        <v>261283966</v>
      </c>
      <c r="N12" s="161">
        <v>261283966</v>
      </c>
      <c r="O12" s="161">
        <v>144778609</v>
      </c>
      <c r="P12" s="161">
        <v>172592442</v>
      </c>
      <c r="Q12" s="161">
        <v>116505357</v>
      </c>
      <c r="R12" s="161">
        <v>88691524</v>
      </c>
      <c r="S12" s="161">
        <v>27813833</v>
      </c>
      <c r="T12" s="161">
        <v>0</v>
      </c>
      <c r="U12" s="161">
        <v>0</v>
      </c>
      <c r="V12" s="161">
        <v>27813833</v>
      </c>
      <c r="W12" s="161">
        <v>172592442</v>
      </c>
      <c r="X12" s="161">
        <v>172592442</v>
      </c>
      <c r="Y12" s="161">
        <v>116505357</v>
      </c>
      <c r="Z12" s="161">
        <v>116505357</v>
      </c>
      <c r="AA12" s="161">
        <v>1</v>
      </c>
    </row>
    <row r="13" spans="1:27" ht="12.75">
      <c r="A13" s="161" t="s">
        <v>215</v>
      </c>
      <c r="B13" s="161" t="s">
        <v>23</v>
      </c>
      <c r="C13" s="161">
        <v>914438</v>
      </c>
      <c r="D13" s="161">
        <v>576284</v>
      </c>
      <c r="E13" s="161">
        <v>338154</v>
      </c>
      <c r="F13" s="161">
        <v>0</v>
      </c>
      <c r="G13" s="161">
        <v>338154</v>
      </c>
      <c r="H13" s="161">
        <v>0</v>
      </c>
      <c r="I13" s="161">
        <v>0</v>
      </c>
      <c r="J13" s="161">
        <v>0</v>
      </c>
      <c r="K13" s="161">
        <v>1207774440</v>
      </c>
      <c r="L13" s="161">
        <v>1207774440</v>
      </c>
      <c r="M13" s="161">
        <v>261283966</v>
      </c>
      <c r="N13" s="161">
        <v>261283966</v>
      </c>
      <c r="O13" s="161">
        <v>144778609</v>
      </c>
      <c r="P13" s="161">
        <v>172592442</v>
      </c>
      <c r="Q13" s="161">
        <v>116505357</v>
      </c>
      <c r="R13" s="161">
        <v>88691524</v>
      </c>
      <c r="S13" s="161">
        <v>27813833</v>
      </c>
      <c r="T13" s="161">
        <v>0</v>
      </c>
      <c r="U13" s="161">
        <v>0</v>
      </c>
      <c r="V13" s="161">
        <v>27813833</v>
      </c>
      <c r="W13" s="161">
        <v>172592442</v>
      </c>
      <c r="X13" s="161">
        <v>172592442</v>
      </c>
      <c r="Y13" s="161">
        <v>116505357</v>
      </c>
      <c r="Z13" s="161">
        <v>116505357</v>
      </c>
      <c r="AA13" s="161">
        <v>1</v>
      </c>
    </row>
    <row r="14" spans="1:27" ht="12.75">
      <c r="A14" s="161" t="s">
        <v>216</v>
      </c>
      <c r="B14" s="161" t="s">
        <v>151</v>
      </c>
      <c r="C14" s="161">
        <v>612015</v>
      </c>
      <c r="D14" s="161">
        <v>0</v>
      </c>
      <c r="E14" s="161">
        <v>612015</v>
      </c>
      <c r="F14" s="161">
        <v>0</v>
      </c>
      <c r="G14" s="161">
        <v>612015</v>
      </c>
      <c r="H14" s="161">
        <v>0</v>
      </c>
      <c r="I14" s="161">
        <v>0</v>
      </c>
      <c r="J14" s="161">
        <v>0</v>
      </c>
      <c r="K14" s="161">
        <v>1207774440</v>
      </c>
      <c r="L14" s="161">
        <v>1207774440</v>
      </c>
      <c r="M14" s="161">
        <v>261283966</v>
      </c>
      <c r="N14" s="161">
        <v>261283966</v>
      </c>
      <c r="O14" s="161">
        <v>144778609</v>
      </c>
      <c r="P14" s="161">
        <v>172592442</v>
      </c>
      <c r="Q14" s="161">
        <v>116505357</v>
      </c>
      <c r="R14" s="161">
        <v>88691524</v>
      </c>
      <c r="S14" s="161">
        <v>27813833</v>
      </c>
      <c r="T14" s="161">
        <v>0</v>
      </c>
      <c r="U14" s="161">
        <v>0</v>
      </c>
      <c r="V14" s="161">
        <v>27813833</v>
      </c>
      <c r="W14" s="161">
        <v>172592442</v>
      </c>
      <c r="X14" s="161">
        <v>172592442</v>
      </c>
      <c r="Y14" s="161">
        <v>116505357</v>
      </c>
      <c r="Z14" s="161">
        <v>116505357</v>
      </c>
      <c r="AA14" s="161">
        <v>1</v>
      </c>
    </row>
    <row r="15" spans="1:27" ht="12.75">
      <c r="A15" s="161" t="s">
        <v>217</v>
      </c>
      <c r="B15" s="161" t="s">
        <v>82</v>
      </c>
      <c r="C15" s="161">
        <v>2491844</v>
      </c>
      <c r="D15" s="161">
        <v>0</v>
      </c>
      <c r="E15" s="161">
        <v>2491844</v>
      </c>
      <c r="F15" s="161">
        <v>0</v>
      </c>
      <c r="G15" s="161">
        <v>2491844</v>
      </c>
      <c r="H15" s="161">
        <v>0</v>
      </c>
      <c r="I15" s="161">
        <v>0</v>
      </c>
      <c r="J15" s="161">
        <v>0</v>
      </c>
      <c r="K15" s="161">
        <v>1207774440</v>
      </c>
      <c r="L15" s="161">
        <v>1207774440</v>
      </c>
      <c r="M15" s="161">
        <v>261283966</v>
      </c>
      <c r="N15" s="161">
        <v>261283966</v>
      </c>
      <c r="O15" s="161">
        <v>144778609</v>
      </c>
      <c r="P15" s="161">
        <v>172592442</v>
      </c>
      <c r="Q15" s="161">
        <v>116505357</v>
      </c>
      <c r="R15" s="161">
        <v>88691524</v>
      </c>
      <c r="S15" s="161">
        <v>27813833</v>
      </c>
      <c r="T15" s="161">
        <v>0</v>
      </c>
      <c r="U15" s="161">
        <v>0</v>
      </c>
      <c r="V15" s="161">
        <v>27813833</v>
      </c>
      <c r="W15" s="161">
        <v>172592442</v>
      </c>
      <c r="X15" s="161">
        <v>172592442</v>
      </c>
      <c r="Y15" s="161">
        <v>116505357</v>
      </c>
      <c r="Z15" s="161">
        <v>116505357</v>
      </c>
      <c r="AA15" s="161">
        <v>1</v>
      </c>
    </row>
    <row r="16" spans="1:27" ht="12.75">
      <c r="A16" s="161" t="s">
        <v>218</v>
      </c>
      <c r="B16" s="161" t="s">
        <v>83</v>
      </c>
      <c r="C16" s="161">
        <v>104588</v>
      </c>
      <c r="D16" s="161">
        <v>0</v>
      </c>
      <c r="E16" s="161">
        <v>104588</v>
      </c>
      <c r="F16" s="161">
        <v>0</v>
      </c>
      <c r="G16" s="161">
        <v>104588</v>
      </c>
      <c r="H16" s="161">
        <v>0</v>
      </c>
      <c r="I16" s="161">
        <v>0</v>
      </c>
      <c r="J16" s="161">
        <v>0</v>
      </c>
      <c r="K16" s="161">
        <v>1207774440</v>
      </c>
      <c r="L16" s="161">
        <v>1207774440</v>
      </c>
      <c r="M16" s="161">
        <v>261283966</v>
      </c>
      <c r="N16" s="161">
        <v>261283966</v>
      </c>
      <c r="O16" s="161">
        <v>144778609</v>
      </c>
      <c r="P16" s="161">
        <v>172592442</v>
      </c>
      <c r="Q16" s="161">
        <v>116505357</v>
      </c>
      <c r="R16" s="161">
        <v>88691524</v>
      </c>
      <c r="S16" s="161">
        <v>27813833</v>
      </c>
      <c r="T16" s="161">
        <v>0</v>
      </c>
      <c r="U16" s="161">
        <v>0</v>
      </c>
      <c r="V16" s="161">
        <v>27813833</v>
      </c>
      <c r="W16" s="161">
        <v>172592442</v>
      </c>
      <c r="X16" s="161">
        <v>172592442</v>
      </c>
      <c r="Y16" s="161">
        <v>116505357</v>
      </c>
      <c r="Z16" s="161">
        <v>116505357</v>
      </c>
      <c r="AA16" s="161">
        <v>1</v>
      </c>
    </row>
    <row r="17" spans="1:27" ht="12.75">
      <c r="A17" s="161" t="s">
        <v>219</v>
      </c>
      <c r="B17" s="161" t="s">
        <v>152</v>
      </c>
      <c r="C17" s="161">
        <v>1911821</v>
      </c>
      <c r="D17" s="161">
        <v>0</v>
      </c>
      <c r="E17" s="161">
        <v>1911821</v>
      </c>
      <c r="F17" s="161">
        <v>0</v>
      </c>
      <c r="G17" s="161">
        <v>1911821</v>
      </c>
      <c r="H17" s="161">
        <v>0</v>
      </c>
      <c r="I17" s="161">
        <v>0</v>
      </c>
      <c r="J17" s="161">
        <v>0</v>
      </c>
      <c r="K17" s="161">
        <v>1207774440</v>
      </c>
      <c r="L17" s="161">
        <v>1207774440</v>
      </c>
      <c r="M17" s="161">
        <v>261283966</v>
      </c>
      <c r="N17" s="161">
        <v>261283966</v>
      </c>
      <c r="O17" s="161">
        <v>144778609</v>
      </c>
      <c r="P17" s="161">
        <v>172592442</v>
      </c>
      <c r="Q17" s="161">
        <v>116505357</v>
      </c>
      <c r="R17" s="161">
        <v>88691524</v>
      </c>
      <c r="S17" s="161">
        <v>27813833</v>
      </c>
      <c r="T17" s="161">
        <v>0</v>
      </c>
      <c r="U17" s="161">
        <v>0</v>
      </c>
      <c r="V17" s="161">
        <v>27813833</v>
      </c>
      <c r="W17" s="161">
        <v>172592442</v>
      </c>
      <c r="X17" s="161">
        <v>172592442</v>
      </c>
      <c r="Y17" s="161">
        <v>116505357</v>
      </c>
      <c r="Z17" s="161">
        <v>116505357</v>
      </c>
      <c r="AA17" s="161">
        <v>1</v>
      </c>
    </row>
    <row r="18" spans="1:27" ht="12.75">
      <c r="A18" s="161" t="s">
        <v>220</v>
      </c>
      <c r="B18" s="161" t="s">
        <v>171</v>
      </c>
      <c r="C18" s="161">
        <v>6806250</v>
      </c>
      <c r="D18" s="161">
        <v>0</v>
      </c>
      <c r="E18" s="161">
        <v>6806250</v>
      </c>
      <c r="F18" s="161">
        <v>0</v>
      </c>
      <c r="G18" s="161">
        <v>6806250</v>
      </c>
      <c r="H18" s="161">
        <v>0</v>
      </c>
      <c r="I18" s="161">
        <v>0</v>
      </c>
      <c r="J18" s="161">
        <v>0</v>
      </c>
      <c r="K18" s="161">
        <v>1207774440</v>
      </c>
      <c r="L18" s="161">
        <v>1207774440</v>
      </c>
      <c r="M18" s="161">
        <v>261283966</v>
      </c>
      <c r="N18" s="161">
        <v>261283966</v>
      </c>
      <c r="O18" s="161">
        <v>144778609</v>
      </c>
      <c r="P18" s="161">
        <v>172592442</v>
      </c>
      <c r="Q18" s="161">
        <v>116505357</v>
      </c>
      <c r="R18" s="161">
        <v>88691524</v>
      </c>
      <c r="S18" s="161">
        <v>27813833</v>
      </c>
      <c r="T18" s="161">
        <v>0</v>
      </c>
      <c r="U18" s="161">
        <v>0</v>
      </c>
      <c r="V18" s="161">
        <v>27813833</v>
      </c>
      <c r="W18" s="161">
        <v>172592442</v>
      </c>
      <c r="X18" s="161">
        <v>172592442</v>
      </c>
      <c r="Y18" s="161">
        <v>116505357</v>
      </c>
      <c r="Z18" s="161">
        <v>116505357</v>
      </c>
      <c r="AA18" s="161">
        <v>1</v>
      </c>
    </row>
    <row r="19" spans="1:27" ht="12.75">
      <c r="A19" s="161" t="s">
        <v>221</v>
      </c>
      <c r="B19" s="161" t="s">
        <v>172</v>
      </c>
      <c r="C19" s="161">
        <v>0</v>
      </c>
      <c r="D19" s="161">
        <v>81344</v>
      </c>
      <c r="E19" s="161">
        <v>0</v>
      </c>
      <c r="F19" s="161">
        <v>81344</v>
      </c>
      <c r="G19" s="161">
        <v>0</v>
      </c>
      <c r="H19" s="161">
        <v>81344</v>
      </c>
      <c r="I19" s="161">
        <v>0</v>
      </c>
      <c r="J19" s="161">
        <v>0</v>
      </c>
      <c r="K19" s="161">
        <v>1207774440</v>
      </c>
      <c r="L19" s="161">
        <v>1207774440</v>
      </c>
      <c r="M19" s="161">
        <v>261283966</v>
      </c>
      <c r="N19" s="161">
        <v>261283966</v>
      </c>
      <c r="O19" s="161">
        <v>144778609</v>
      </c>
      <c r="P19" s="161">
        <v>172592442</v>
      </c>
      <c r="Q19" s="161">
        <v>116505357</v>
      </c>
      <c r="R19" s="161">
        <v>88691524</v>
      </c>
      <c r="S19" s="161">
        <v>27813833</v>
      </c>
      <c r="T19" s="161">
        <v>0</v>
      </c>
      <c r="U19" s="161">
        <v>0</v>
      </c>
      <c r="V19" s="161">
        <v>27813833</v>
      </c>
      <c r="W19" s="161">
        <v>172592442</v>
      </c>
      <c r="X19" s="161">
        <v>172592442</v>
      </c>
      <c r="Y19" s="161">
        <v>116505357</v>
      </c>
      <c r="Z19" s="161">
        <v>116505357</v>
      </c>
      <c r="AA19" s="161">
        <v>1</v>
      </c>
    </row>
    <row r="20" spans="1:27" ht="12.75">
      <c r="A20" s="161" t="s">
        <v>222</v>
      </c>
      <c r="B20" s="161" t="s">
        <v>84</v>
      </c>
      <c r="C20" s="161">
        <v>46484</v>
      </c>
      <c r="D20" s="161">
        <v>2237819</v>
      </c>
      <c r="E20" s="161">
        <v>0</v>
      </c>
      <c r="F20" s="161">
        <v>2191335</v>
      </c>
      <c r="G20" s="161">
        <v>0</v>
      </c>
      <c r="H20" s="161">
        <v>2191335</v>
      </c>
      <c r="I20" s="161">
        <v>0</v>
      </c>
      <c r="J20" s="161">
        <v>0</v>
      </c>
      <c r="K20" s="161">
        <v>1207774440</v>
      </c>
      <c r="L20" s="161">
        <v>1207774440</v>
      </c>
      <c r="M20" s="161">
        <v>261283966</v>
      </c>
      <c r="N20" s="161">
        <v>261283966</v>
      </c>
      <c r="O20" s="161">
        <v>144778609</v>
      </c>
      <c r="P20" s="161">
        <v>172592442</v>
      </c>
      <c r="Q20" s="161">
        <v>116505357</v>
      </c>
      <c r="R20" s="161">
        <v>88691524</v>
      </c>
      <c r="S20" s="161">
        <v>27813833</v>
      </c>
      <c r="T20" s="161">
        <v>0</v>
      </c>
      <c r="U20" s="161">
        <v>0</v>
      </c>
      <c r="V20" s="161">
        <v>27813833</v>
      </c>
      <c r="W20" s="161">
        <v>172592442</v>
      </c>
      <c r="X20" s="161">
        <v>172592442</v>
      </c>
      <c r="Y20" s="161">
        <v>116505357</v>
      </c>
      <c r="Z20" s="161">
        <v>116505357</v>
      </c>
      <c r="AA20" s="161">
        <v>1</v>
      </c>
    </row>
    <row r="21" spans="1:27" ht="12.75">
      <c r="A21" s="161" t="s">
        <v>223</v>
      </c>
      <c r="B21" s="161" t="s">
        <v>173</v>
      </c>
      <c r="C21" s="161">
        <v>0</v>
      </c>
      <c r="D21" s="161">
        <v>273120</v>
      </c>
      <c r="E21" s="161">
        <v>0</v>
      </c>
      <c r="F21" s="161">
        <v>273120</v>
      </c>
      <c r="G21" s="161">
        <v>0</v>
      </c>
      <c r="H21" s="161">
        <v>273120</v>
      </c>
      <c r="I21" s="161">
        <v>0</v>
      </c>
      <c r="J21" s="161">
        <v>0</v>
      </c>
      <c r="K21" s="161">
        <v>1207774440</v>
      </c>
      <c r="L21" s="161">
        <v>1207774440</v>
      </c>
      <c r="M21" s="161">
        <v>261283966</v>
      </c>
      <c r="N21" s="161">
        <v>261283966</v>
      </c>
      <c r="O21" s="161">
        <v>144778609</v>
      </c>
      <c r="P21" s="161">
        <v>172592442</v>
      </c>
      <c r="Q21" s="161">
        <v>116505357</v>
      </c>
      <c r="R21" s="161">
        <v>88691524</v>
      </c>
      <c r="S21" s="161">
        <v>27813833</v>
      </c>
      <c r="T21" s="161">
        <v>0</v>
      </c>
      <c r="U21" s="161">
        <v>0</v>
      </c>
      <c r="V21" s="161">
        <v>27813833</v>
      </c>
      <c r="W21" s="161">
        <v>172592442</v>
      </c>
      <c r="X21" s="161">
        <v>172592442</v>
      </c>
      <c r="Y21" s="161">
        <v>116505357</v>
      </c>
      <c r="Z21" s="161">
        <v>116505357</v>
      </c>
      <c r="AA21" s="161">
        <v>1</v>
      </c>
    </row>
    <row r="22" spans="1:27" ht="12.75">
      <c r="A22" s="161" t="s">
        <v>224</v>
      </c>
      <c r="B22" s="161" t="s">
        <v>174</v>
      </c>
      <c r="C22" s="161">
        <v>0</v>
      </c>
      <c r="D22" s="161">
        <v>680628</v>
      </c>
      <c r="E22" s="161">
        <v>0</v>
      </c>
      <c r="F22" s="161">
        <v>680628</v>
      </c>
      <c r="G22" s="161">
        <v>0</v>
      </c>
      <c r="H22" s="161">
        <v>680628</v>
      </c>
      <c r="I22" s="161">
        <v>0</v>
      </c>
      <c r="J22" s="161">
        <v>0</v>
      </c>
      <c r="K22" s="161">
        <v>1207774440</v>
      </c>
      <c r="L22" s="161">
        <v>1207774440</v>
      </c>
      <c r="M22" s="161">
        <v>261283966</v>
      </c>
      <c r="N22" s="161">
        <v>261283966</v>
      </c>
      <c r="O22" s="161">
        <v>144778609</v>
      </c>
      <c r="P22" s="161">
        <v>172592442</v>
      </c>
      <c r="Q22" s="161">
        <v>116505357</v>
      </c>
      <c r="R22" s="161">
        <v>88691524</v>
      </c>
      <c r="S22" s="161">
        <v>27813833</v>
      </c>
      <c r="T22" s="161">
        <v>0</v>
      </c>
      <c r="U22" s="161">
        <v>0</v>
      </c>
      <c r="V22" s="161">
        <v>27813833</v>
      </c>
      <c r="W22" s="161">
        <v>172592442</v>
      </c>
      <c r="X22" s="161">
        <v>172592442</v>
      </c>
      <c r="Y22" s="161">
        <v>116505357</v>
      </c>
      <c r="Z22" s="161">
        <v>116505357</v>
      </c>
      <c r="AA22" s="161">
        <v>1</v>
      </c>
    </row>
    <row r="23" spans="1:27" ht="12.75">
      <c r="A23" s="161" t="s">
        <v>225</v>
      </c>
      <c r="B23" s="161" t="s">
        <v>155</v>
      </c>
      <c r="C23" s="161">
        <v>16555000</v>
      </c>
      <c r="D23" s="161">
        <v>16555000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1207774440</v>
      </c>
      <c r="L23" s="161">
        <v>1207774440</v>
      </c>
      <c r="M23" s="161">
        <v>261283966</v>
      </c>
      <c r="N23" s="161">
        <v>261283966</v>
      </c>
      <c r="O23" s="161">
        <v>144778609</v>
      </c>
      <c r="P23" s="161">
        <v>172592442</v>
      </c>
      <c r="Q23" s="161">
        <v>116505357</v>
      </c>
      <c r="R23" s="161">
        <v>88691524</v>
      </c>
      <c r="S23" s="161">
        <v>27813833</v>
      </c>
      <c r="T23" s="161">
        <v>0</v>
      </c>
      <c r="U23" s="161">
        <v>0</v>
      </c>
      <c r="V23" s="161">
        <v>27813833</v>
      </c>
      <c r="W23" s="161">
        <v>172592442</v>
      </c>
      <c r="X23" s="161">
        <v>172592442</v>
      </c>
      <c r="Y23" s="161">
        <v>116505357</v>
      </c>
      <c r="Z23" s="161">
        <v>116505357</v>
      </c>
      <c r="AA23" s="161">
        <v>1</v>
      </c>
    </row>
    <row r="24" spans="1:27" ht="12.75">
      <c r="A24" s="161" t="s">
        <v>226</v>
      </c>
      <c r="B24" s="161" t="s">
        <v>24</v>
      </c>
      <c r="C24" s="161">
        <v>48465670</v>
      </c>
      <c r="D24" s="161">
        <v>58511622</v>
      </c>
      <c r="E24" s="161">
        <v>0</v>
      </c>
      <c r="F24" s="161">
        <v>10045952</v>
      </c>
      <c r="G24" s="161">
        <v>0</v>
      </c>
      <c r="H24" s="161">
        <v>10045952</v>
      </c>
      <c r="I24" s="161">
        <v>0</v>
      </c>
      <c r="J24" s="161">
        <v>0</v>
      </c>
      <c r="K24" s="161">
        <v>1207774440</v>
      </c>
      <c r="L24" s="161">
        <v>1207774440</v>
      </c>
      <c r="M24" s="161">
        <v>261283966</v>
      </c>
      <c r="N24" s="161">
        <v>261283966</v>
      </c>
      <c r="O24" s="161">
        <v>144778609</v>
      </c>
      <c r="P24" s="161">
        <v>172592442</v>
      </c>
      <c r="Q24" s="161">
        <v>116505357</v>
      </c>
      <c r="R24" s="161">
        <v>88691524</v>
      </c>
      <c r="S24" s="161">
        <v>27813833</v>
      </c>
      <c r="T24" s="161">
        <v>0</v>
      </c>
      <c r="U24" s="161">
        <v>0</v>
      </c>
      <c r="V24" s="161">
        <v>27813833</v>
      </c>
      <c r="W24" s="161">
        <v>172592442</v>
      </c>
      <c r="X24" s="161">
        <v>172592442</v>
      </c>
      <c r="Y24" s="161">
        <v>116505357</v>
      </c>
      <c r="Z24" s="161">
        <v>116505357</v>
      </c>
      <c r="AA24" s="161">
        <v>1</v>
      </c>
    </row>
    <row r="25" spans="1:27" ht="12.75">
      <c r="A25" s="161" t="s">
        <v>227</v>
      </c>
      <c r="B25" s="161" t="s">
        <v>85</v>
      </c>
      <c r="C25" s="161">
        <v>3191774</v>
      </c>
      <c r="D25" s="161">
        <v>3342037</v>
      </c>
      <c r="E25" s="161">
        <v>0</v>
      </c>
      <c r="F25" s="161">
        <v>150263</v>
      </c>
      <c r="G25" s="161">
        <v>0</v>
      </c>
      <c r="H25" s="161">
        <v>150263</v>
      </c>
      <c r="I25" s="161">
        <v>0</v>
      </c>
      <c r="J25" s="161">
        <v>0</v>
      </c>
      <c r="K25" s="161">
        <v>1207774440</v>
      </c>
      <c r="L25" s="161">
        <v>1207774440</v>
      </c>
      <c r="M25" s="161">
        <v>261283966</v>
      </c>
      <c r="N25" s="161">
        <v>261283966</v>
      </c>
      <c r="O25" s="161">
        <v>144778609</v>
      </c>
      <c r="P25" s="161">
        <v>172592442</v>
      </c>
      <c r="Q25" s="161">
        <v>116505357</v>
      </c>
      <c r="R25" s="161">
        <v>88691524</v>
      </c>
      <c r="S25" s="161">
        <v>27813833</v>
      </c>
      <c r="T25" s="161">
        <v>0</v>
      </c>
      <c r="U25" s="161">
        <v>0</v>
      </c>
      <c r="V25" s="161">
        <v>27813833</v>
      </c>
      <c r="W25" s="161">
        <v>172592442</v>
      </c>
      <c r="X25" s="161">
        <v>172592442</v>
      </c>
      <c r="Y25" s="161">
        <v>116505357</v>
      </c>
      <c r="Z25" s="161">
        <v>116505357</v>
      </c>
      <c r="AA25" s="161">
        <v>1</v>
      </c>
    </row>
    <row r="26" spans="1:27" ht="12.75">
      <c r="A26" s="161" t="s">
        <v>228</v>
      </c>
      <c r="B26" s="161" t="s">
        <v>128</v>
      </c>
      <c r="C26" s="161">
        <v>190000</v>
      </c>
      <c r="D26" s="161">
        <v>685000</v>
      </c>
      <c r="E26" s="161">
        <v>0</v>
      </c>
      <c r="F26" s="161">
        <v>495000</v>
      </c>
      <c r="G26" s="161">
        <v>0</v>
      </c>
      <c r="H26" s="161">
        <v>495000</v>
      </c>
      <c r="I26" s="161">
        <v>0</v>
      </c>
      <c r="J26" s="161">
        <v>0</v>
      </c>
      <c r="K26" s="161">
        <v>1207774440</v>
      </c>
      <c r="L26" s="161">
        <v>1207774440</v>
      </c>
      <c r="M26" s="161">
        <v>261283966</v>
      </c>
      <c r="N26" s="161">
        <v>261283966</v>
      </c>
      <c r="O26" s="161">
        <v>144778609</v>
      </c>
      <c r="P26" s="161">
        <v>172592442</v>
      </c>
      <c r="Q26" s="161">
        <v>116505357</v>
      </c>
      <c r="R26" s="161">
        <v>88691524</v>
      </c>
      <c r="S26" s="161">
        <v>27813833</v>
      </c>
      <c r="T26" s="161">
        <v>0</v>
      </c>
      <c r="U26" s="161">
        <v>0</v>
      </c>
      <c r="V26" s="161">
        <v>27813833</v>
      </c>
      <c r="W26" s="161">
        <v>172592442</v>
      </c>
      <c r="X26" s="161">
        <v>172592442</v>
      </c>
      <c r="Y26" s="161">
        <v>116505357</v>
      </c>
      <c r="Z26" s="161">
        <v>116505357</v>
      </c>
      <c r="AA26" s="161">
        <v>1</v>
      </c>
    </row>
    <row r="27" spans="1:27" ht="12.75">
      <c r="A27" s="161" t="s">
        <v>229</v>
      </c>
      <c r="B27" s="161" t="s">
        <v>116</v>
      </c>
      <c r="C27" s="161">
        <v>0</v>
      </c>
      <c r="D27" s="161">
        <v>3500</v>
      </c>
      <c r="E27" s="161">
        <v>0</v>
      </c>
      <c r="F27" s="161">
        <v>3500</v>
      </c>
      <c r="G27" s="161">
        <v>0</v>
      </c>
      <c r="H27" s="161">
        <v>3500</v>
      </c>
      <c r="I27" s="161">
        <v>0</v>
      </c>
      <c r="J27" s="161">
        <v>0</v>
      </c>
      <c r="K27" s="161">
        <v>1207774440</v>
      </c>
      <c r="L27" s="161">
        <v>1207774440</v>
      </c>
      <c r="M27" s="161">
        <v>261283966</v>
      </c>
      <c r="N27" s="161">
        <v>261283966</v>
      </c>
      <c r="O27" s="161">
        <v>144778609</v>
      </c>
      <c r="P27" s="161">
        <v>172592442</v>
      </c>
      <c r="Q27" s="161">
        <v>116505357</v>
      </c>
      <c r="R27" s="161">
        <v>88691524</v>
      </c>
      <c r="S27" s="161">
        <v>27813833</v>
      </c>
      <c r="T27" s="161">
        <v>0</v>
      </c>
      <c r="U27" s="161">
        <v>0</v>
      </c>
      <c r="V27" s="161">
        <v>27813833</v>
      </c>
      <c r="W27" s="161">
        <v>172592442</v>
      </c>
      <c r="X27" s="161">
        <v>172592442</v>
      </c>
      <c r="Y27" s="161">
        <v>116505357</v>
      </c>
      <c r="Z27" s="161">
        <v>116505357</v>
      </c>
      <c r="AA27" s="161">
        <v>1</v>
      </c>
    </row>
    <row r="28" spans="1:27" ht="12.75">
      <c r="A28" s="161" t="s">
        <v>230</v>
      </c>
      <c r="B28" s="161" t="s">
        <v>156</v>
      </c>
      <c r="C28" s="161">
        <v>179181</v>
      </c>
      <c r="D28" s="161">
        <v>224524</v>
      </c>
      <c r="E28" s="161">
        <v>0</v>
      </c>
      <c r="F28" s="161">
        <v>45343</v>
      </c>
      <c r="G28" s="161">
        <v>0</v>
      </c>
      <c r="H28" s="161">
        <v>45343</v>
      </c>
      <c r="I28" s="161">
        <v>0</v>
      </c>
      <c r="J28" s="161">
        <v>0</v>
      </c>
      <c r="K28" s="161">
        <v>1207774440</v>
      </c>
      <c r="L28" s="161">
        <v>1207774440</v>
      </c>
      <c r="M28" s="161">
        <v>261283966</v>
      </c>
      <c r="N28" s="161">
        <v>261283966</v>
      </c>
      <c r="O28" s="161">
        <v>144778609</v>
      </c>
      <c r="P28" s="161">
        <v>172592442</v>
      </c>
      <c r="Q28" s="161">
        <v>116505357</v>
      </c>
      <c r="R28" s="161">
        <v>88691524</v>
      </c>
      <c r="S28" s="161">
        <v>27813833</v>
      </c>
      <c r="T28" s="161">
        <v>0</v>
      </c>
      <c r="U28" s="161">
        <v>0</v>
      </c>
      <c r="V28" s="161">
        <v>27813833</v>
      </c>
      <c r="W28" s="161">
        <v>172592442</v>
      </c>
      <c r="X28" s="161">
        <v>172592442</v>
      </c>
      <c r="Y28" s="161">
        <v>116505357</v>
      </c>
      <c r="Z28" s="161">
        <v>116505357</v>
      </c>
      <c r="AA28" s="161">
        <v>1</v>
      </c>
    </row>
    <row r="29" spans="1:27" ht="12.75">
      <c r="A29" s="161" t="s">
        <v>231</v>
      </c>
      <c r="B29" s="161" t="s">
        <v>86</v>
      </c>
      <c r="C29" s="161">
        <v>10000000</v>
      </c>
      <c r="D29" s="161">
        <v>25850000</v>
      </c>
      <c r="E29" s="161">
        <v>0</v>
      </c>
      <c r="F29" s="161">
        <v>15850000</v>
      </c>
      <c r="G29" s="161">
        <v>0</v>
      </c>
      <c r="H29" s="161">
        <v>15850000</v>
      </c>
      <c r="I29" s="161">
        <v>0</v>
      </c>
      <c r="J29" s="161">
        <v>0</v>
      </c>
      <c r="K29" s="161">
        <v>1207774440</v>
      </c>
      <c r="L29" s="161">
        <v>1207774440</v>
      </c>
      <c r="M29" s="161">
        <v>261283966</v>
      </c>
      <c r="N29" s="161">
        <v>261283966</v>
      </c>
      <c r="O29" s="161">
        <v>144778609</v>
      </c>
      <c r="P29" s="161">
        <v>172592442</v>
      </c>
      <c r="Q29" s="161">
        <v>116505357</v>
      </c>
      <c r="R29" s="161">
        <v>88691524</v>
      </c>
      <c r="S29" s="161">
        <v>27813833</v>
      </c>
      <c r="T29" s="161">
        <v>0</v>
      </c>
      <c r="U29" s="161">
        <v>0</v>
      </c>
      <c r="V29" s="161">
        <v>27813833</v>
      </c>
      <c r="W29" s="161">
        <v>172592442</v>
      </c>
      <c r="X29" s="161">
        <v>172592442</v>
      </c>
      <c r="Y29" s="161">
        <v>116505357</v>
      </c>
      <c r="Z29" s="161">
        <v>116505357</v>
      </c>
      <c r="AA29" s="161">
        <v>1</v>
      </c>
    </row>
    <row r="30" spans="1:27" ht="12.75">
      <c r="A30" s="161" t="s">
        <v>232</v>
      </c>
      <c r="B30" s="161" t="s">
        <v>159</v>
      </c>
      <c r="C30" s="161">
        <v>20000000</v>
      </c>
      <c r="D30" s="161">
        <v>20000000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1207774440</v>
      </c>
      <c r="L30" s="161">
        <v>1207774440</v>
      </c>
      <c r="M30" s="161">
        <v>261283966</v>
      </c>
      <c r="N30" s="161">
        <v>261283966</v>
      </c>
      <c r="O30" s="161">
        <v>144778609</v>
      </c>
      <c r="P30" s="161">
        <v>172592442</v>
      </c>
      <c r="Q30" s="161">
        <v>116505357</v>
      </c>
      <c r="R30" s="161">
        <v>88691524</v>
      </c>
      <c r="S30" s="161">
        <v>27813833</v>
      </c>
      <c r="T30" s="161">
        <v>0</v>
      </c>
      <c r="U30" s="161">
        <v>0</v>
      </c>
      <c r="V30" s="161">
        <v>27813833</v>
      </c>
      <c r="W30" s="161">
        <v>172592442</v>
      </c>
      <c r="X30" s="161">
        <v>172592442</v>
      </c>
      <c r="Y30" s="161">
        <v>116505357</v>
      </c>
      <c r="Z30" s="161">
        <v>116505357</v>
      </c>
      <c r="AA30" s="161">
        <v>1</v>
      </c>
    </row>
    <row r="31" spans="1:27" ht="12.75">
      <c r="A31" s="161" t="s">
        <v>233</v>
      </c>
      <c r="B31" s="161" t="s">
        <v>87</v>
      </c>
      <c r="C31" s="161">
        <v>57718531</v>
      </c>
      <c r="D31" s="161">
        <v>62263303</v>
      </c>
      <c r="E31" s="161">
        <v>0</v>
      </c>
      <c r="F31" s="161">
        <v>4544772</v>
      </c>
      <c r="G31" s="161">
        <v>0</v>
      </c>
      <c r="H31" s="161">
        <v>4544772</v>
      </c>
      <c r="I31" s="161">
        <v>0</v>
      </c>
      <c r="J31" s="161">
        <v>0</v>
      </c>
      <c r="K31" s="161">
        <v>1207774440</v>
      </c>
      <c r="L31" s="161">
        <v>1207774440</v>
      </c>
      <c r="M31" s="161">
        <v>261283966</v>
      </c>
      <c r="N31" s="161">
        <v>261283966</v>
      </c>
      <c r="O31" s="161">
        <v>144778609</v>
      </c>
      <c r="P31" s="161">
        <v>172592442</v>
      </c>
      <c r="Q31" s="161">
        <v>116505357</v>
      </c>
      <c r="R31" s="161">
        <v>88691524</v>
      </c>
      <c r="S31" s="161">
        <v>27813833</v>
      </c>
      <c r="T31" s="161">
        <v>0</v>
      </c>
      <c r="U31" s="161">
        <v>0</v>
      </c>
      <c r="V31" s="161">
        <v>27813833</v>
      </c>
      <c r="W31" s="161">
        <v>172592442</v>
      </c>
      <c r="X31" s="161">
        <v>172592442</v>
      </c>
      <c r="Y31" s="161">
        <v>116505357</v>
      </c>
      <c r="Z31" s="161">
        <v>116505357</v>
      </c>
      <c r="AA31" s="161">
        <v>1</v>
      </c>
    </row>
    <row r="32" spans="1:27" ht="12.75">
      <c r="A32" s="161" t="s">
        <v>234</v>
      </c>
      <c r="B32" s="161" t="s">
        <v>166</v>
      </c>
      <c r="C32" s="161">
        <v>115000</v>
      </c>
      <c r="D32" s="161">
        <v>185000</v>
      </c>
      <c r="E32" s="161">
        <v>0</v>
      </c>
      <c r="F32" s="161">
        <v>70000</v>
      </c>
      <c r="G32" s="161">
        <v>0</v>
      </c>
      <c r="H32" s="161">
        <v>70000</v>
      </c>
      <c r="I32" s="161">
        <v>0</v>
      </c>
      <c r="J32" s="161">
        <v>0</v>
      </c>
      <c r="K32" s="161">
        <v>1207774440</v>
      </c>
      <c r="L32" s="161">
        <v>1207774440</v>
      </c>
      <c r="M32" s="161">
        <v>261283966</v>
      </c>
      <c r="N32" s="161">
        <v>261283966</v>
      </c>
      <c r="O32" s="161">
        <v>144778609</v>
      </c>
      <c r="P32" s="161">
        <v>172592442</v>
      </c>
      <c r="Q32" s="161">
        <v>116505357</v>
      </c>
      <c r="R32" s="161">
        <v>88691524</v>
      </c>
      <c r="S32" s="161">
        <v>27813833</v>
      </c>
      <c r="T32" s="161">
        <v>0</v>
      </c>
      <c r="U32" s="161">
        <v>0</v>
      </c>
      <c r="V32" s="161">
        <v>27813833</v>
      </c>
      <c r="W32" s="161">
        <v>172592442</v>
      </c>
      <c r="X32" s="161">
        <v>172592442</v>
      </c>
      <c r="Y32" s="161">
        <v>116505357</v>
      </c>
      <c r="Z32" s="161">
        <v>116505357</v>
      </c>
      <c r="AA32" s="161">
        <v>1</v>
      </c>
    </row>
    <row r="33" spans="1:27" ht="12.75">
      <c r="A33" s="161" t="s">
        <v>235</v>
      </c>
      <c r="B33" s="161" t="s">
        <v>184</v>
      </c>
      <c r="C33" s="161">
        <v>25332</v>
      </c>
      <c r="D33" s="161">
        <v>25332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1207774440</v>
      </c>
      <c r="L33" s="161">
        <v>1207774440</v>
      </c>
      <c r="M33" s="161">
        <v>261283966</v>
      </c>
      <c r="N33" s="161">
        <v>261283966</v>
      </c>
      <c r="O33" s="161">
        <v>144778609</v>
      </c>
      <c r="P33" s="161">
        <v>172592442</v>
      </c>
      <c r="Q33" s="161">
        <v>116505357</v>
      </c>
      <c r="R33" s="161">
        <v>88691524</v>
      </c>
      <c r="S33" s="161">
        <v>27813833</v>
      </c>
      <c r="T33" s="161">
        <v>0</v>
      </c>
      <c r="U33" s="161">
        <v>0</v>
      </c>
      <c r="V33" s="161">
        <v>27813833</v>
      </c>
      <c r="W33" s="161">
        <v>172592442</v>
      </c>
      <c r="X33" s="161">
        <v>172592442</v>
      </c>
      <c r="Y33" s="161">
        <v>116505357</v>
      </c>
      <c r="Z33" s="161">
        <v>116505357</v>
      </c>
      <c r="AA33" s="161">
        <v>1</v>
      </c>
    </row>
    <row r="34" spans="1:27" ht="12.75">
      <c r="A34" s="161" t="s">
        <v>236</v>
      </c>
      <c r="B34" s="161" t="s">
        <v>162</v>
      </c>
      <c r="C34" s="161">
        <v>22283</v>
      </c>
      <c r="D34" s="161">
        <v>22283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1207774440</v>
      </c>
      <c r="L34" s="161">
        <v>1207774440</v>
      </c>
      <c r="M34" s="161">
        <v>261283966</v>
      </c>
      <c r="N34" s="161">
        <v>261283966</v>
      </c>
      <c r="O34" s="161">
        <v>144778609</v>
      </c>
      <c r="P34" s="161">
        <v>172592442</v>
      </c>
      <c r="Q34" s="161">
        <v>116505357</v>
      </c>
      <c r="R34" s="161">
        <v>88691524</v>
      </c>
      <c r="S34" s="161">
        <v>27813833</v>
      </c>
      <c r="T34" s="161">
        <v>0</v>
      </c>
      <c r="U34" s="161">
        <v>0</v>
      </c>
      <c r="V34" s="161">
        <v>27813833</v>
      </c>
      <c r="W34" s="161">
        <v>172592442</v>
      </c>
      <c r="X34" s="161">
        <v>172592442</v>
      </c>
      <c r="Y34" s="161">
        <v>116505357</v>
      </c>
      <c r="Z34" s="161">
        <v>116505357</v>
      </c>
      <c r="AA34" s="161">
        <v>1</v>
      </c>
    </row>
    <row r="35" spans="1:27" ht="12.75">
      <c r="A35" s="161" t="s">
        <v>237</v>
      </c>
      <c r="B35" s="161" t="s">
        <v>88</v>
      </c>
      <c r="C35" s="161">
        <v>920359</v>
      </c>
      <c r="D35" s="161">
        <v>920359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1207774440</v>
      </c>
      <c r="L35" s="161">
        <v>1207774440</v>
      </c>
      <c r="M35" s="161">
        <v>261283966</v>
      </c>
      <c r="N35" s="161">
        <v>261283966</v>
      </c>
      <c r="O35" s="161">
        <v>144778609</v>
      </c>
      <c r="P35" s="161">
        <v>172592442</v>
      </c>
      <c r="Q35" s="161">
        <v>116505357</v>
      </c>
      <c r="R35" s="161">
        <v>88691524</v>
      </c>
      <c r="S35" s="161">
        <v>27813833</v>
      </c>
      <c r="T35" s="161">
        <v>0</v>
      </c>
      <c r="U35" s="161">
        <v>0</v>
      </c>
      <c r="V35" s="161">
        <v>27813833</v>
      </c>
      <c r="W35" s="161">
        <v>172592442</v>
      </c>
      <c r="X35" s="161">
        <v>172592442</v>
      </c>
      <c r="Y35" s="161">
        <v>116505357</v>
      </c>
      <c r="Z35" s="161">
        <v>116505357</v>
      </c>
      <c r="AA35" s="161">
        <v>1</v>
      </c>
    </row>
    <row r="36" spans="1:27" ht="12.75">
      <c r="A36" s="161" t="s">
        <v>238</v>
      </c>
      <c r="B36" s="161" t="s">
        <v>89</v>
      </c>
      <c r="C36" s="161">
        <v>879123</v>
      </c>
      <c r="D36" s="161">
        <v>978689</v>
      </c>
      <c r="E36" s="161">
        <v>0</v>
      </c>
      <c r="F36" s="161">
        <v>99566</v>
      </c>
      <c r="G36" s="161">
        <v>0</v>
      </c>
      <c r="H36" s="161">
        <v>99566</v>
      </c>
      <c r="I36" s="161">
        <v>0</v>
      </c>
      <c r="J36" s="161">
        <v>0</v>
      </c>
      <c r="K36" s="161">
        <v>1207774440</v>
      </c>
      <c r="L36" s="161">
        <v>1207774440</v>
      </c>
      <c r="M36" s="161">
        <v>261283966</v>
      </c>
      <c r="N36" s="161">
        <v>261283966</v>
      </c>
      <c r="O36" s="161">
        <v>144778609</v>
      </c>
      <c r="P36" s="161">
        <v>172592442</v>
      </c>
      <c r="Q36" s="161">
        <v>116505357</v>
      </c>
      <c r="R36" s="161">
        <v>88691524</v>
      </c>
      <c r="S36" s="161">
        <v>27813833</v>
      </c>
      <c r="T36" s="161">
        <v>0</v>
      </c>
      <c r="U36" s="161">
        <v>0</v>
      </c>
      <c r="V36" s="161">
        <v>27813833</v>
      </c>
      <c r="W36" s="161">
        <v>172592442</v>
      </c>
      <c r="X36" s="161">
        <v>172592442</v>
      </c>
      <c r="Y36" s="161">
        <v>116505357</v>
      </c>
      <c r="Z36" s="161">
        <v>116505357</v>
      </c>
      <c r="AA36" s="161">
        <v>1</v>
      </c>
    </row>
    <row r="37" spans="1:27" ht="12.75">
      <c r="A37" s="161" t="s">
        <v>239</v>
      </c>
      <c r="B37" s="161" t="s">
        <v>90</v>
      </c>
      <c r="C37" s="161">
        <v>1608817</v>
      </c>
      <c r="D37" s="161">
        <v>1742885</v>
      </c>
      <c r="E37" s="161">
        <v>0</v>
      </c>
      <c r="F37" s="161">
        <v>134068</v>
      </c>
      <c r="G37" s="161">
        <v>0</v>
      </c>
      <c r="H37" s="161">
        <v>134068</v>
      </c>
      <c r="I37" s="161">
        <v>0</v>
      </c>
      <c r="J37" s="161">
        <v>0</v>
      </c>
      <c r="K37" s="161">
        <v>1207774440</v>
      </c>
      <c r="L37" s="161">
        <v>1207774440</v>
      </c>
      <c r="M37" s="161">
        <v>261283966</v>
      </c>
      <c r="N37" s="161">
        <v>261283966</v>
      </c>
      <c r="O37" s="161">
        <v>144778609</v>
      </c>
      <c r="P37" s="161">
        <v>172592442</v>
      </c>
      <c r="Q37" s="161">
        <v>116505357</v>
      </c>
      <c r="R37" s="161">
        <v>88691524</v>
      </c>
      <c r="S37" s="161">
        <v>27813833</v>
      </c>
      <c r="T37" s="161">
        <v>0</v>
      </c>
      <c r="U37" s="161">
        <v>0</v>
      </c>
      <c r="V37" s="161">
        <v>27813833</v>
      </c>
      <c r="W37" s="161">
        <v>172592442</v>
      </c>
      <c r="X37" s="161">
        <v>172592442</v>
      </c>
      <c r="Y37" s="161">
        <v>116505357</v>
      </c>
      <c r="Z37" s="161">
        <v>116505357</v>
      </c>
      <c r="AA37" s="161">
        <v>1</v>
      </c>
    </row>
    <row r="38" spans="1:27" ht="12.75">
      <c r="A38" s="161" t="s">
        <v>240</v>
      </c>
      <c r="B38" s="161" t="s">
        <v>91</v>
      </c>
      <c r="C38" s="161">
        <v>13666211</v>
      </c>
      <c r="D38" s="161">
        <v>14713002</v>
      </c>
      <c r="E38" s="161">
        <v>0</v>
      </c>
      <c r="F38" s="161">
        <v>1046791</v>
      </c>
      <c r="G38" s="161">
        <v>0</v>
      </c>
      <c r="H38" s="161">
        <v>1046791</v>
      </c>
      <c r="I38" s="161">
        <v>0</v>
      </c>
      <c r="J38" s="161">
        <v>0</v>
      </c>
      <c r="K38" s="161">
        <v>1207774440</v>
      </c>
      <c r="L38" s="161">
        <v>1207774440</v>
      </c>
      <c r="M38" s="161">
        <v>261283966</v>
      </c>
      <c r="N38" s="161">
        <v>261283966</v>
      </c>
      <c r="O38" s="161">
        <v>144778609</v>
      </c>
      <c r="P38" s="161">
        <v>172592442</v>
      </c>
      <c r="Q38" s="161">
        <v>116505357</v>
      </c>
      <c r="R38" s="161">
        <v>88691524</v>
      </c>
      <c r="S38" s="161">
        <v>27813833</v>
      </c>
      <c r="T38" s="161">
        <v>0</v>
      </c>
      <c r="U38" s="161">
        <v>0</v>
      </c>
      <c r="V38" s="161">
        <v>27813833</v>
      </c>
      <c r="W38" s="161">
        <v>172592442</v>
      </c>
      <c r="X38" s="161">
        <v>172592442</v>
      </c>
      <c r="Y38" s="161">
        <v>116505357</v>
      </c>
      <c r="Z38" s="161">
        <v>116505357</v>
      </c>
      <c r="AA38" s="161">
        <v>1</v>
      </c>
    </row>
    <row r="39" spans="1:27" ht="12.75">
      <c r="A39" s="161" t="s">
        <v>241</v>
      </c>
      <c r="B39" s="161" t="s">
        <v>92</v>
      </c>
      <c r="C39" s="161">
        <v>5715171</v>
      </c>
      <c r="D39" s="161">
        <v>6196496</v>
      </c>
      <c r="E39" s="161">
        <v>0</v>
      </c>
      <c r="F39" s="161">
        <v>481325</v>
      </c>
      <c r="G39" s="161">
        <v>0</v>
      </c>
      <c r="H39" s="161">
        <v>481325</v>
      </c>
      <c r="I39" s="161">
        <v>0</v>
      </c>
      <c r="J39" s="161">
        <v>0</v>
      </c>
      <c r="K39" s="161">
        <v>1207774440</v>
      </c>
      <c r="L39" s="161">
        <v>1207774440</v>
      </c>
      <c r="M39" s="161">
        <v>261283966</v>
      </c>
      <c r="N39" s="161">
        <v>261283966</v>
      </c>
      <c r="O39" s="161">
        <v>144778609</v>
      </c>
      <c r="P39" s="161">
        <v>172592442</v>
      </c>
      <c r="Q39" s="161">
        <v>116505357</v>
      </c>
      <c r="R39" s="161">
        <v>88691524</v>
      </c>
      <c r="S39" s="161">
        <v>27813833</v>
      </c>
      <c r="T39" s="161">
        <v>0</v>
      </c>
      <c r="U39" s="161">
        <v>0</v>
      </c>
      <c r="V39" s="161">
        <v>27813833</v>
      </c>
      <c r="W39" s="161">
        <v>172592442</v>
      </c>
      <c r="X39" s="161">
        <v>172592442</v>
      </c>
      <c r="Y39" s="161">
        <v>116505357</v>
      </c>
      <c r="Z39" s="161">
        <v>116505357</v>
      </c>
      <c r="AA39" s="161">
        <v>1</v>
      </c>
    </row>
    <row r="40" spans="1:27" ht="12.75">
      <c r="A40" s="161" t="s">
        <v>242</v>
      </c>
      <c r="B40" s="161" t="s">
        <v>93</v>
      </c>
      <c r="C40" s="161">
        <v>718451</v>
      </c>
      <c r="D40" s="161">
        <v>769527</v>
      </c>
      <c r="E40" s="161">
        <v>0</v>
      </c>
      <c r="F40" s="161">
        <v>51076</v>
      </c>
      <c r="G40" s="161">
        <v>0</v>
      </c>
      <c r="H40" s="161">
        <v>51076</v>
      </c>
      <c r="I40" s="161">
        <v>0</v>
      </c>
      <c r="J40" s="161">
        <v>0</v>
      </c>
      <c r="K40" s="161">
        <v>1207774440</v>
      </c>
      <c r="L40" s="161">
        <v>1207774440</v>
      </c>
      <c r="M40" s="161">
        <v>261283966</v>
      </c>
      <c r="N40" s="161">
        <v>261283966</v>
      </c>
      <c r="O40" s="161">
        <v>144778609</v>
      </c>
      <c r="P40" s="161">
        <v>172592442</v>
      </c>
      <c r="Q40" s="161">
        <v>116505357</v>
      </c>
      <c r="R40" s="161">
        <v>88691524</v>
      </c>
      <c r="S40" s="161">
        <v>27813833</v>
      </c>
      <c r="T40" s="161">
        <v>0</v>
      </c>
      <c r="U40" s="161">
        <v>0</v>
      </c>
      <c r="V40" s="161">
        <v>27813833</v>
      </c>
      <c r="W40" s="161">
        <v>172592442</v>
      </c>
      <c r="X40" s="161">
        <v>172592442</v>
      </c>
      <c r="Y40" s="161">
        <v>116505357</v>
      </c>
      <c r="Z40" s="161">
        <v>116505357</v>
      </c>
      <c r="AA40" s="161">
        <v>1</v>
      </c>
    </row>
    <row r="41" spans="1:27" ht="12.75">
      <c r="A41" s="161" t="s">
        <v>243</v>
      </c>
      <c r="B41" s="161" t="s">
        <v>160</v>
      </c>
      <c r="C41" s="161">
        <v>141138</v>
      </c>
      <c r="D41" s="161">
        <v>141138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1207774440</v>
      </c>
      <c r="L41" s="161">
        <v>1207774440</v>
      </c>
      <c r="M41" s="161">
        <v>261283966</v>
      </c>
      <c r="N41" s="161">
        <v>261283966</v>
      </c>
      <c r="O41" s="161">
        <v>144778609</v>
      </c>
      <c r="P41" s="161">
        <v>172592442</v>
      </c>
      <c r="Q41" s="161">
        <v>116505357</v>
      </c>
      <c r="R41" s="161">
        <v>88691524</v>
      </c>
      <c r="S41" s="161">
        <v>27813833</v>
      </c>
      <c r="T41" s="161">
        <v>0</v>
      </c>
      <c r="U41" s="161">
        <v>0</v>
      </c>
      <c r="V41" s="161">
        <v>27813833</v>
      </c>
      <c r="W41" s="161">
        <v>172592442</v>
      </c>
      <c r="X41" s="161">
        <v>172592442</v>
      </c>
      <c r="Y41" s="161">
        <v>116505357</v>
      </c>
      <c r="Z41" s="161">
        <v>116505357</v>
      </c>
      <c r="AA41" s="161">
        <v>1</v>
      </c>
    </row>
    <row r="42" spans="1:27" ht="12.75">
      <c r="A42" s="161" t="s">
        <v>244</v>
      </c>
      <c r="B42" s="161" t="s">
        <v>129</v>
      </c>
      <c r="C42" s="161">
        <v>14687004</v>
      </c>
      <c r="D42" s="161">
        <v>14687004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1207774440</v>
      </c>
      <c r="L42" s="161">
        <v>1207774440</v>
      </c>
      <c r="M42" s="161">
        <v>261283966</v>
      </c>
      <c r="N42" s="161">
        <v>261283966</v>
      </c>
      <c r="O42" s="161">
        <v>144778609</v>
      </c>
      <c r="P42" s="161">
        <v>172592442</v>
      </c>
      <c r="Q42" s="161">
        <v>116505357</v>
      </c>
      <c r="R42" s="161">
        <v>88691524</v>
      </c>
      <c r="S42" s="161">
        <v>27813833</v>
      </c>
      <c r="T42" s="161">
        <v>0</v>
      </c>
      <c r="U42" s="161">
        <v>0</v>
      </c>
      <c r="V42" s="161">
        <v>27813833</v>
      </c>
      <c r="W42" s="161">
        <v>172592442</v>
      </c>
      <c r="X42" s="161">
        <v>172592442</v>
      </c>
      <c r="Y42" s="161">
        <v>116505357</v>
      </c>
      <c r="Z42" s="161">
        <v>116505357</v>
      </c>
      <c r="AA42" s="161">
        <v>1</v>
      </c>
    </row>
    <row r="43" spans="1:27" ht="12.75">
      <c r="A43" s="161" t="s">
        <v>245</v>
      </c>
      <c r="B43" s="161" t="s">
        <v>25</v>
      </c>
      <c r="C43" s="161">
        <v>0</v>
      </c>
      <c r="D43" s="161">
        <v>1000000</v>
      </c>
      <c r="E43" s="161">
        <v>0</v>
      </c>
      <c r="F43" s="161">
        <v>1000000</v>
      </c>
      <c r="G43" s="161">
        <v>0</v>
      </c>
      <c r="H43" s="161">
        <v>1000000</v>
      </c>
      <c r="I43" s="161">
        <v>0</v>
      </c>
      <c r="J43" s="161">
        <v>0</v>
      </c>
      <c r="K43" s="161">
        <v>1207774440</v>
      </c>
      <c r="L43" s="161">
        <v>1207774440</v>
      </c>
      <c r="M43" s="161">
        <v>261283966</v>
      </c>
      <c r="N43" s="161">
        <v>261283966</v>
      </c>
      <c r="O43" s="161">
        <v>144778609</v>
      </c>
      <c r="P43" s="161">
        <v>172592442</v>
      </c>
      <c r="Q43" s="161">
        <v>116505357</v>
      </c>
      <c r="R43" s="161">
        <v>88691524</v>
      </c>
      <c r="S43" s="161">
        <v>27813833</v>
      </c>
      <c r="T43" s="161">
        <v>0</v>
      </c>
      <c r="U43" s="161">
        <v>0</v>
      </c>
      <c r="V43" s="161">
        <v>27813833</v>
      </c>
      <c r="W43" s="161">
        <v>172592442</v>
      </c>
      <c r="X43" s="161">
        <v>172592442</v>
      </c>
      <c r="Y43" s="161">
        <v>116505357</v>
      </c>
      <c r="Z43" s="161">
        <v>116505357</v>
      </c>
      <c r="AA43" s="161">
        <v>1</v>
      </c>
    </row>
    <row r="44" spans="1:27" ht="12.75">
      <c r="A44" s="161" t="s">
        <v>246</v>
      </c>
      <c r="B44" s="161" t="s">
        <v>26</v>
      </c>
      <c r="C44" s="161">
        <v>0</v>
      </c>
      <c r="D44" s="161">
        <v>286576</v>
      </c>
      <c r="E44" s="161">
        <v>0</v>
      </c>
      <c r="F44" s="161">
        <v>286576</v>
      </c>
      <c r="G44" s="161">
        <v>0</v>
      </c>
      <c r="H44" s="161">
        <v>286576</v>
      </c>
      <c r="I44" s="161">
        <v>0</v>
      </c>
      <c r="J44" s="161">
        <v>0</v>
      </c>
      <c r="K44" s="161">
        <v>1207774440</v>
      </c>
      <c r="L44" s="161">
        <v>1207774440</v>
      </c>
      <c r="M44" s="161">
        <v>261283966</v>
      </c>
      <c r="N44" s="161">
        <v>261283966</v>
      </c>
      <c r="O44" s="161">
        <v>144778609</v>
      </c>
      <c r="P44" s="161">
        <v>172592442</v>
      </c>
      <c r="Q44" s="161">
        <v>116505357</v>
      </c>
      <c r="R44" s="161">
        <v>88691524</v>
      </c>
      <c r="S44" s="161">
        <v>27813833</v>
      </c>
      <c r="T44" s="161">
        <v>0</v>
      </c>
      <c r="U44" s="161">
        <v>0</v>
      </c>
      <c r="V44" s="161">
        <v>27813833</v>
      </c>
      <c r="W44" s="161">
        <v>172592442</v>
      </c>
      <c r="X44" s="161">
        <v>172592442</v>
      </c>
      <c r="Y44" s="161">
        <v>116505357</v>
      </c>
      <c r="Z44" s="161">
        <v>116505357</v>
      </c>
      <c r="AA44" s="161">
        <v>1</v>
      </c>
    </row>
    <row r="45" spans="1:27" ht="12.75">
      <c r="A45" s="161" t="s">
        <v>247</v>
      </c>
      <c r="B45" s="161" t="s">
        <v>124</v>
      </c>
      <c r="C45" s="161">
        <v>0</v>
      </c>
      <c r="D45" s="161">
        <v>135061783</v>
      </c>
      <c r="E45" s="161">
        <v>0</v>
      </c>
      <c r="F45" s="161">
        <v>135061783</v>
      </c>
      <c r="G45" s="161">
        <v>0</v>
      </c>
      <c r="H45" s="161">
        <v>135061783</v>
      </c>
      <c r="I45" s="161">
        <v>0</v>
      </c>
      <c r="J45" s="161">
        <v>0</v>
      </c>
      <c r="K45" s="161">
        <v>1207774440</v>
      </c>
      <c r="L45" s="161">
        <v>1207774440</v>
      </c>
      <c r="M45" s="161">
        <v>261283966</v>
      </c>
      <c r="N45" s="161">
        <v>261283966</v>
      </c>
      <c r="O45" s="161">
        <v>144778609</v>
      </c>
      <c r="P45" s="161">
        <v>172592442</v>
      </c>
      <c r="Q45" s="161">
        <v>116505357</v>
      </c>
      <c r="R45" s="161">
        <v>88691524</v>
      </c>
      <c r="S45" s="161">
        <v>27813833</v>
      </c>
      <c r="T45" s="161">
        <v>0</v>
      </c>
      <c r="U45" s="161">
        <v>0</v>
      </c>
      <c r="V45" s="161">
        <v>27813833</v>
      </c>
      <c r="W45" s="161">
        <v>172592442</v>
      </c>
      <c r="X45" s="161">
        <v>172592442</v>
      </c>
      <c r="Y45" s="161">
        <v>116505357</v>
      </c>
      <c r="Z45" s="161">
        <v>116505357</v>
      </c>
      <c r="AA45" s="161">
        <v>1</v>
      </c>
    </row>
    <row r="46" spans="1:27" ht="12.75">
      <c r="A46" s="161" t="s">
        <v>248</v>
      </c>
      <c r="B46" s="161" t="s">
        <v>163</v>
      </c>
      <c r="C46" s="161">
        <v>141666175</v>
      </c>
      <c r="D46" s="161">
        <v>141666175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1207774440</v>
      </c>
      <c r="L46" s="161">
        <v>1207774440</v>
      </c>
      <c r="M46" s="161">
        <v>261283966</v>
      </c>
      <c r="N46" s="161">
        <v>261283966</v>
      </c>
      <c r="O46" s="161">
        <v>144778609</v>
      </c>
      <c r="P46" s="161">
        <v>172592442</v>
      </c>
      <c r="Q46" s="161">
        <v>116505357</v>
      </c>
      <c r="R46" s="161">
        <v>88691524</v>
      </c>
      <c r="S46" s="161">
        <v>27813833</v>
      </c>
      <c r="T46" s="161">
        <v>0</v>
      </c>
      <c r="U46" s="161">
        <v>0</v>
      </c>
      <c r="V46" s="161">
        <v>27813833</v>
      </c>
      <c r="W46" s="161">
        <v>172592442</v>
      </c>
      <c r="X46" s="161">
        <v>172592442</v>
      </c>
      <c r="Y46" s="161">
        <v>116505357</v>
      </c>
      <c r="Z46" s="161">
        <v>116505357</v>
      </c>
      <c r="AA46" s="161">
        <v>1</v>
      </c>
    </row>
    <row r="47" spans="1:27" ht="12.75">
      <c r="A47" s="161" t="s">
        <v>249</v>
      </c>
      <c r="B47" s="161" t="s">
        <v>149</v>
      </c>
      <c r="C47" s="161">
        <v>0</v>
      </c>
      <c r="D47" s="161">
        <v>311000</v>
      </c>
      <c r="E47" s="161">
        <v>0</v>
      </c>
      <c r="F47" s="161">
        <v>311000</v>
      </c>
      <c r="G47" s="161">
        <v>0</v>
      </c>
      <c r="H47" s="161">
        <v>0</v>
      </c>
      <c r="I47" s="161">
        <v>0</v>
      </c>
      <c r="J47" s="161">
        <v>311000</v>
      </c>
      <c r="K47" s="161">
        <v>1207774440</v>
      </c>
      <c r="L47" s="161">
        <v>1207774440</v>
      </c>
      <c r="M47" s="161">
        <v>261283966</v>
      </c>
      <c r="N47" s="161">
        <v>261283966</v>
      </c>
      <c r="O47" s="161">
        <v>144778609</v>
      </c>
      <c r="P47" s="161">
        <v>172592442</v>
      </c>
      <c r="Q47" s="161">
        <v>116505357</v>
      </c>
      <c r="R47" s="161">
        <v>88691524</v>
      </c>
      <c r="S47" s="161">
        <v>27813833</v>
      </c>
      <c r="T47" s="161">
        <v>0</v>
      </c>
      <c r="U47" s="161">
        <v>0</v>
      </c>
      <c r="V47" s="161">
        <v>27813833</v>
      </c>
      <c r="W47" s="161">
        <v>172592442</v>
      </c>
      <c r="X47" s="161">
        <v>172592442</v>
      </c>
      <c r="Y47" s="161">
        <v>116505357</v>
      </c>
      <c r="Z47" s="161">
        <v>116505357</v>
      </c>
      <c r="AA47" s="161">
        <v>1</v>
      </c>
    </row>
    <row r="48" spans="1:27" ht="12.75">
      <c r="A48" s="161" t="s">
        <v>250</v>
      </c>
      <c r="B48" s="161" t="s">
        <v>150</v>
      </c>
      <c r="C48" s="161">
        <v>0</v>
      </c>
      <c r="D48" s="161">
        <v>2334907</v>
      </c>
      <c r="E48" s="161">
        <v>0</v>
      </c>
      <c r="F48" s="161">
        <v>2334907</v>
      </c>
      <c r="G48" s="161">
        <v>0</v>
      </c>
      <c r="H48" s="161">
        <v>0</v>
      </c>
      <c r="I48" s="161">
        <v>0</v>
      </c>
      <c r="J48" s="161">
        <v>2334907</v>
      </c>
      <c r="K48" s="161">
        <v>1207774440</v>
      </c>
      <c r="L48" s="161">
        <v>1207774440</v>
      </c>
      <c r="M48" s="161">
        <v>261283966</v>
      </c>
      <c r="N48" s="161">
        <v>261283966</v>
      </c>
      <c r="O48" s="161">
        <v>144778609</v>
      </c>
      <c r="P48" s="161">
        <v>172592442</v>
      </c>
      <c r="Q48" s="161">
        <v>116505357</v>
      </c>
      <c r="R48" s="161">
        <v>88691524</v>
      </c>
      <c r="S48" s="161">
        <v>27813833</v>
      </c>
      <c r="T48" s="161">
        <v>0</v>
      </c>
      <c r="U48" s="161">
        <v>0</v>
      </c>
      <c r="V48" s="161">
        <v>27813833</v>
      </c>
      <c r="W48" s="161">
        <v>172592442</v>
      </c>
      <c r="X48" s="161">
        <v>172592442</v>
      </c>
      <c r="Y48" s="161">
        <v>116505357</v>
      </c>
      <c r="Z48" s="161">
        <v>116505357</v>
      </c>
      <c r="AA48" s="161">
        <v>1</v>
      </c>
    </row>
    <row r="49" spans="1:27" ht="12.75">
      <c r="A49" s="161" t="s">
        <v>251</v>
      </c>
      <c r="B49" s="161" t="s">
        <v>94</v>
      </c>
      <c r="C49" s="161">
        <v>18733171</v>
      </c>
      <c r="D49" s="161">
        <v>50442700</v>
      </c>
      <c r="E49" s="161">
        <v>0</v>
      </c>
      <c r="F49" s="161">
        <v>31709529</v>
      </c>
      <c r="G49" s="161">
        <v>0</v>
      </c>
      <c r="H49" s="161">
        <v>0</v>
      </c>
      <c r="I49" s="161">
        <v>0</v>
      </c>
      <c r="J49" s="161">
        <v>31709529</v>
      </c>
      <c r="K49" s="161">
        <v>1207774440</v>
      </c>
      <c r="L49" s="161">
        <v>1207774440</v>
      </c>
      <c r="M49" s="161">
        <v>261283966</v>
      </c>
      <c r="N49" s="161">
        <v>261283966</v>
      </c>
      <c r="O49" s="161">
        <v>144778609</v>
      </c>
      <c r="P49" s="161">
        <v>172592442</v>
      </c>
      <c r="Q49" s="161">
        <v>116505357</v>
      </c>
      <c r="R49" s="161">
        <v>88691524</v>
      </c>
      <c r="S49" s="161">
        <v>27813833</v>
      </c>
      <c r="T49" s="161">
        <v>0</v>
      </c>
      <c r="U49" s="161">
        <v>0</v>
      </c>
      <c r="V49" s="161">
        <v>27813833</v>
      </c>
      <c r="W49" s="161">
        <v>172592442</v>
      </c>
      <c r="X49" s="161">
        <v>172592442</v>
      </c>
      <c r="Y49" s="161">
        <v>116505357</v>
      </c>
      <c r="Z49" s="161">
        <v>116505357</v>
      </c>
      <c r="AA49" s="161">
        <v>1</v>
      </c>
    </row>
    <row r="50" spans="1:27" ht="12.75">
      <c r="A50" s="161" t="s">
        <v>252</v>
      </c>
      <c r="B50" s="161" t="s">
        <v>113</v>
      </c>
      <c r="C50" s="161">
        <v>0</v>
      </c>
      <c r="D50" s="161">
        <v>5250000</v>
      </c>
      <c r="E50" s="161">
        <v>0</v>
      </c>
      <c r="F50" s="161">
        <v>5250000</v>
      </c>
      <c r="G50" s="161">
        <v>0</v>
      </c>
      <c r="H50" s="161">
        <v>0</v>
      </c>
      <c r="I50" s="161">
        <v>0</v>
      </c>
      <c r="J50" s="161">
        <v>5250000</v>
      </c>
      <c r="K50" s="161">
        <v>1207774440</v>
      </c>
      <c r="L50" s="161">
        <v>1207774440</v>
      </c>
      <c r="M50" s="161">
        <v>261283966</v>
      </c>
      <c r="N50" s="161">
        <v>261283966</v>
      </c>
      <c r="O50" s="161">
        <v>144778609</v>
      </c>
      <c r="P50" s="161">
        <v>172592442</v>
      </c>
      <c r="Q50" s="161">
        <v>116505357</v>
      </c>
      <c r="R50" s="161">
        <v>88691524</v>
      </c>
      <c r="S50" s="161">
        <v>27813833</v>
      </c>
      <c r="T50" s="161">
        <v>0</v>
      </c>
      <c r="U50" s="161">
        <v>0</v>
      </c>
      <c r="V50" s="161">
        <v>27813833</v>
      </c>
      <c r="W50" s="161">
        <v>172592442</v>
      </c>
      <c r="X50" s="161">
        <v>172592442</v>
      </c>
      <c r="Y50" s="161">
        <v>116505357</v>
      </c>
      <c r="Z50" s="161">
        <v>116505357</v>
      </c>
      <c r="AA50" s="161">
        <v>1</v>
      </c>
    </row>
    <row r="51" spans="1:27" ht="12.75">
      <c r="A51" s="161" t="s">
        <v>253</v>
      </c>
      <c r="B51" s="161" t="s">
        <v>111</v>
      </c>
      <c r="C51" s="161">
        <v>605630</v>
      </c>
      <c r="D51" s="161">
        <v>48455630</v>
      </c>
      <c r="E51" s="161">
        <v>0</v>
      </c>
      <c r="F51" s="161">
        <v>47850000</v>
      </c>
      <c r="G51" s="161">
        <v>0</v>
      </c>
      <c r="H51" s="161">
        <v>0</v>
      </c>
      <c r="I51" s="161">
        <v>0</v>
      </c>
      <c r="J51" s="161">
        <v>47850000</v>
      </c>
      <c r="K51" s="161">
        <v>1207774440</v>
      </c>
      <c r="L51" s="161">
        <v>1207774440</v>
      </c>
      <c r="M51" s="161">
        <v>261283966</v>
      </c>
      <c r="N51" s="161">
        <v>261283966</v>
      </c>
      <c r="O51" s="161">
        <v>144778609</v>
      </c>
      <c r="P51" s="161">
        <v>172592442</v>
      </c>
      <c r="Q51" s="161">
        <v>116505357</v>
      </c>
      <c r="R51" s="161">
        <v>88691524</v>
      </c>
      <c r="S51" s="161">
        <v>27813833</v>
      </c>
      <c r="T51" s="161">
        <v>0</v>
      </c>
      <c r="U51" s="161">
        <v>0</v>
      </c>
      <c r="V51" s="161">
        <v>27813833</v>
      </c>
      <c r="W51" s="161">
        <v>172592442</v>
      </c>
      <c r="X51" s="161">
        <v>172592442</v>
      </c>
      <c r="Y51" s="161">
        <v>116505357</v>
      </c>
      <c r="Z51" s="161">
        <v>116505357</v>
      </c>
      <c r="AA51" s="161">
        <v>1</v>
      </c>
    </row>
    <row r="52" spans="1:27" ht="12.75">
      <c r="A52" s="161" t="s">
        <v>254</v>
      </c>
      <c r="B52" s="161" t="s">
        <v>95</v>
      </c>
      <c r="C52" s="161">
        <v>51784568</v>
      </c>
      <c r="D52" s="161">
        <v>51784568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1207774440</v>
      </c>
      <c r="L52" s="161">
        <v>1207774440</v>
      </c>
      <c r="M52" s="161">
        <v>261283966</v>
      </c>
      <c r="N52" s="161">
        <v>261283966</v>
      </c>
      <c r="O52" s="161">
        <v>144778609</v>
      </c>
      <c r="P52" s="161">
        <v>172592442</v>
      </c>
      <c r="Q52" s="161">
        <v>116505357</v>
      </c>
      <c r="R52" s="161">
        <v>88691524</v>
      </c>
      <c r="S52" s="161">
        <v>27813833</v>
      </c>
      <c r="T52" s="161">
        <v>0</v>
      </c>
      <c r="U52" s="161">
        <v>0</v>
      </c>
      <c r="V52" s="161">
        <v>27813833</v>
      </c>
      <c r="W52" s="161">
        <v>172592442</v>
      </c>
      <c r="X52" s="161">
        <v>172592442</v>
      </c>
      <c r="Y52" s="161">
        <v>116505357</v>
      </c>
      <c r="Z52" s="161">
        <v>116505357</v>
      </c>
      <c r="AA52" s="161">
        <v>1</v>
      </c>
    </row>
    <row r="53" spans="1:27" ht="12.75">
      <c r="A53" s="161" t="s">
        <v>255</v>
      </c>
      <c r="B53" s="161" t="s">
        <v>130</v>
      </c>
      <c r="C53" s="161">
        <v>0</v>
      </c>
      <c r="D53" s="161">
        <v>1236088</v>
      </c>
      <c r="E53" s="161">
        <v>0</v>
      </c>
      <c r="F53" s="161">
        <v>1236088</v>
      </c>
      <c r="G53" s="161">
        <v>0</v>
      </c>
      <c r="H53" s="161">
        <v>0</v>
      </c>
      <c r="I53" s="161">
        <v>0</v>
      </c>
      <c r="J53" s="161">
        <v>1236088</v>
      </c>
      <c r="K53" s="161">
        <v>1207774440</v>
      </c>
      <c r="L53" s="161">
        <v>1207774440</v>
      </c>
      <c r="M53" s="161">
        <v>261283966</v>
      </c>
      <c r="N53" s="161">
        <v>261283966</v>
      </c>
      <c r="O53" s="161">
        <v>144778609</v>
      </c>
      <c r="P53" s="161">
        <v>172592442</v>
      </c>
      <c r="Q53" s="161">
        <v>116505357</v>
      </c>
      <c r="R53" s="161">
        <v>88691524</v>
      </c>
      <c r="S53" s="161">
        <v>27813833</v>
      </c>
      <c r="T53" s="161">
        <v>0</v>
      </c>
      <c r="U53" s="161">
        <v>0</v>
      </c>
      <c r="V53" s="161">
        <v>27813833</v>
      </c>
      <c r="W53" s="161">
        <v>172592442</v>
      </c>
      <c r="X53" s="161">
        <v>172592442</v>
      </c>
      <c r="Y53" s="161">
        <v>116505357</v>
      </c>
      <c r="Z53" s="161">
        <v>116505357</v>
      </c>
      <c r="AA53" s="161">
        <v>1</v>
      </c>
    </row>
    <row r="54" spans="1:27" ht="12.75">
      <c r="A54" s="161" t="s">
        <v>256</v>
      </c>
      <c r="B54" s="161" t="s">
        <v>96</v>
      </c>
      <c r="C54" s="161">
        <v>84770179</v>
      </c>
      <c r="D54" s="161">
        <v>1221300</v>
      </c>
      <c r="E54" s="161">
        <v>83548879</v>
      </c>
      <c r="F54" s="161">
        <v>0</v>
      </c>
      <c r="G54" s="161">
        <v>0</v>
      </c>
      <c r="H54" s="161">
        <v>0</v>
      </c>
      <c r="I54" s="161">
        <v>83548879</v>
      </c>
      <c r="J54" s="161">
        <v>0</v>
      </c>
      <c r="K54" s="161">
        <v>1207774440</v>
      </c>
      <c r="L54" s="161">
        <v>1207774440</v>
      </c>
      <c r="M54" s="161">
        <v>261283966</v>
      </c>
      <c r="N54" s="161">
        <v>261283966</v>
      </c>
      <c r="O54" s="161">
        <v>144778609</v>
      </c>
      <c r="P54" s="161">
        <v>172592442</v>
      </c>
      <c r="Q54" s="161">
        <v>116505357</v>
      </c>
      <c r="R54" s="161">
        <v>88691524</v>
      </c>
      <c r="S54" s="161">
        <v>27813833</v>
      </c>
      <c r="T54" s="161">
        <v>0</v>
      </c>
      <c r="U54" s="161">
        <v>0</v>
      </c>
      <c r="V54" s="161">
        <v>27813833</v>
      </c>
      <c r="W54" s="161">
        <v>172592442</v>
      </c>
      <c r="X54" s="161">
        <v>172592442</v>
      </c>
      <c r="Y54" s="161">
        <v>116505357</v>
      </c>
      <c r="Z54" s="161">
        <v>116505357</v>
      </c>
      <c r="AA54" s="161">
        <v>1</v>
      </c>
    </row>
    <row r="55" spans="1:27" ht="12.75">
      <c r="A55" s="161" t="s">
        <v>257</v>
      </c>
      <c r="B55" s="161" t="s">
        <v>167</v>
      </c>
      <c r="C55" s="161">
        <v>207283</v>
      </c>
      <c r="D55" s="161">
        <v>0</v>
      </c>
      <c r="E55" s="161">
        <v>207283</v>
      </c>
      <c r="F55" s="161">
        <v>0</v>
      </c>
      <c r="G55" s="161">
        <v>0</v>
      </c>
      <c r="H55" s="161">
        <v>0</v>
      </c>
      <c r="I55" s="161">
        <v>207283</v>
      </c>
      <c r="J55" s="161">
        <v>0</v>
      </c>
      <c r="K55" s="161">
        <v>1207774440</v>
      </c>
      <c r="L55" s="161">
        <v>1207774440</v>
      </c>
      <c r="M55" s="161">
        <v>261283966</v>
      </c>
      <c r="N55" s="161">
        <v>261283966</v>
      </c>
      <c r="O55" s="161">
        <v>144778609</v>
      </c>
      <c r="P55" s="161">
        <v>172592442</v>
      </c>
      <c r="Q55" s="161">
        <v>116505357</v>
      </c>
      <c r="R55" s="161">
        <v>88691524</v>
      </c>
      <c r="S55" s="161">
        <v>27813833</v>
      </c>
      <c r="T55" s="161">
        <v>0</v>
      </c>
      <c r="U55" s="161">
        <v>0</v>
      </c>
      <c r="V55" s="161">
        <v>27813833</v>
      </c>
      <c r="W55" s="161">
        <v>172592442</v>
      </c>
      <c r="X55" s="161">
        <v>172592442</v>
      </c>
      <c r="Y55" s="161">
        <v>116505357</v>
      </c>
      <c r="Z55" s="161">
        <v>116505357</v>
      </c>
      <c r="AA55" s="161">
        <v>1</v>
      </c>
    </row>
    <row r="56" spans="1:27" ht="12.75">
      <c r="A56" s="161" t="s">
        <v>258</v>
      </c>
      <c r="B56" s="161" t="s">
        <v>185</v>
      </c>
      <c r="C56" s="161">
        <v>43526</v>
      </c>
      <c r="D56" s="161">
        <v>0</v>
      </c>
      <c r="E56" s="161">
        <v>43526</v>
      </c>
      <c r="F56" s="161">
        <v>0</v>
      </c>
      <c r="G56" s="161">
        <v>0</v>
      </c>
      <c r="H56" s="161">
        <v>0</v>
      </c>
      <c r="I56" s="161">
        <v>43526</v>
      </c>
      <c r="J56" s="161">
        <v>0</v>
      </c>
      <c r="K56" s="161">
        <v>1207774440</v>
      </c>
      <c r="L56" s="161">
        <v>1207774440</v>
      </c>
      <c r="M56" s="161">
        <v>261283966</v>
      </c>
      <c r="N56" s="161">
        <v>261283966</v>
      </c>
      <c r="O56" s="161">
        <v>144778609</v>
      </c>
      <c r="P56" s="161">
        <v>172592442</v>
      </c>
      <c r="Q56" s="161">
        <v>116505357</v>
      </c>
      <c r="R56" s="161">
        <v>88691524</v>
      </c>
      <c r="S56" s="161">
        <v>27813833</v>
      </c>
      <c r="T56" s="161">
        <v>0</v>
      </c>
      <c r="U56" s="161">
        <v>0</v>
      </c>
      <c r="V56" s="161">
        <v>27813833</v>
      </c>
      <c r="W56" s="161">
        <v>172592442</v>
      </c>
      <c r="X56" s="161">
        <v>172592442</v>
      </c>
      <c r="Y56" s="161">
        <v>116505357</v>
      </c>
      <c r="Z56" s="161">
        <v>116505357</v>
      </c>
      <c r="AA56" s="161">
        <v>1</v>
      </c>
    </row>
    <row r="57" spans="1:27" ht="12.75">
      <c r="A57" s="161" t="s">
        <v>259</v>
      </c>
      <c r="B57" s="161" t="s">
        <v>97</v>
      </c>
      <c r="C57" s="161">
        <v>2700308</v>
      </c>
      <c r="D57" s="161">
        <v>1142583</v>
      </c>
      <c r="E57" s="161">
        <v>1557725</v>
      </c>
      <c r="F57" s="161">
        <v>0</v>
      </c>
      <c r="G57" s="161">
        <v>0</v>
      </c>
      <c r="H57" s="161">
        <v>0</v>
      </c>
      <c r="I57" s="161">
        <v>1557725</v>
      </c>
      <c r="J57" s="161">
        <v>0</v>
      </c>
      <c r="K57" s="161">
        <v>1207774440</v>
      </c>
      <c r="L57" s="161">
        <v>1207774440</v>
      </c>
      <c r="M57" s="161">
        <v>261283966</v>
      </c>
      <c r="N57" s="161">
        <v>261283966</v>
      </c>
      <c r="O57" s="161">
        <v>144778609</v>
      </c>
      <c r="P57" s="161">
        <v>172592442</v>
      </c>
      <c r="Q57" s="161">
        <v>116505357</v>
      </c>
      <c r="R57" s="161">
        <v>88691524</v>
      </c>
      <c r="S57" s="161">
        <v>27813833</v>
      </c>
      <c r="T57" s="161">
        <v>0</v>
      </c>
      <c r="U57" s="161">
        <v>0</v>
      </c>
      <c r="V57" s="161">
        <v>27813833</v>
      </c>
      <c r="W57" s="161">
        <v>172592442</v>
      </c>
      <c r="X57" s="161">
        <v>172592442</v>
      </c>
      <c r="Y57" s="161">
        <v>116505357</v>
      </c>
      <c r="Z57" s="161">
        <v>116505357</v>
      </c>
      <c r="AA57" s="161">
        <v>1</v>
      </c>
    </row>
    <row r="58" spans="1:27" ht="12.75">
      <c r="A58" s="161" t="s">
        <v>260</v>
      </c>
      <c r="B58" s="161" t="s">
        <v>183</v>
      </c>
      <c r="C58" s="161">
        <v>1970549</v>
      </c>
      <c r="D58" s="161">
        <v>63356</v>
      </c>
      <c r="E58" s="161">
        <v>1907193</v>
      </c>
      <c r="F58" s="161">
        <v>0</v>
      </c>
      <c r="G58" s="161">
        <v>0</v>
      </c>
      <c r="H58" s="161">
        <v>0</v>
      </c>
      <c r="I58" s="161">
        <v>1907193</v>
      </c>
      <c r="J58" s="161">
        <v>0</v>
      </c>
      <c r="K58" s="161">
        <v>1207774440</v>
      </c>
      <c r="L58" s="161">
        <v>1207774440</v>
      </c>
      <c r="M58" s="161">
        <v>261283966</v>
      </c>
      <c r="N58" s="161">
        <v>261283966</v>
      </c>
      <c r="O58" s="161">
        <v>144778609</v>
      </c>
      <c r="P58" s="161">
        <v>172592442</v>
      </c>
      <c r="Q58" s="161">
        <v>116505357</v>
      </c>
      <c r="R58" s="161">
        <v>88691524</v>
      </c>
      <c r="S58" s="161">
        <v>27813833</v>
      </c>
      <c r="T58" s="161">
        <v>0</v>
      </c>
      <c r="U58" s="161">
        <v>0</v>
      </c>
      <c r="V58" s="161">
        <v>27813833</v>
      </c>
      <c r="W58" s="161">
        <v>172592442</v>
      </c>
      <c r="X58" s="161">
        <v>172592442</v>
      </c>
      <c r="Y58" s="161">
        <v>116505357</v>
      </c>
      <c r="Z58" s="161">
        <v>116505357</v>
      </c>
      <c r="AA58" s="161">
        <v>1</v>
      </c>
    </row>
    <row r="59" spans="1:27" ht="12.75">
      <c r="A59" s="161" t="s">
        <v>261</v>
      </c>
      <c r="B59" s="161" t="s">
        <v>186</v>
      </c>
      <c r="C59" s="161">
        <v>9600000</v>
      </c>
      <c r="D59" s="161">
        <v>4800000</v>
      </c>
      <c r="E59" s="161">
        <v>4800000</v>
      </c>
      <c r="F59" s="161">
        <v>0</v>
      </c>
      <c r="G59" s="161">
        <v>0</v>
      </c>
      <c r="H59" s="161">
        <v>0</v>
      </c>
      <c r="I59" s="161">
        <v>4800000</v>
      </c>
      <c r="J59" s="161">
        <v>0</v>
      </c>
      <c r="K59" s="161">
        <v>1207774440</v>
      </c>
      <c r="L59" s="161">
        <v>1207774440</v>
      </c>
      <c r="M59" s="161">
        <v>261283966</v>
      </c>
      <c r="N59" s="161">
        <v>261283966</v>
      </c>
      <c r="O59" s="161">
        <v>144778609</v>
      </c>
      <c r="P59" s="161">
        <v>172592442</v>
      </c>
      <c r="Q59" s="161">
        <v>116505357</v>
      </c>
      <c r="R59" s="161">
        <v>88691524</v>
      </c>
      <c r="S59" s="161">
        <v>27813833</v>
      </c>
      <c r="T59" s="161">
        <v>0</v>
      </c>
      <c r="U59" s="161">
        <v>0</v>
      </c>
      <c r="V59" s="161">
        <v>27813833</v>
      </c>
      <c r="W59" s="161">
        <v>172592442</v>
      </c>
      <c r="X59" s="161">
        <v>172592442</v>
      </c>
      <c r="Y59" s="161">
        <v>116505357</v>
      </c>
      <c r="Z59" s="161">
        <v>116505357</v>
      </c>
      <c r="AA59" s="161">
        <v>1</v>
      </c>
    </row>
    <row r="60" spans="1:27" ht="12.75">
      <c r="A60" s="161" t="s">
        <v>262</v>
      </c>
      <c r="B60" s="161" t="s">
        <v>63</v>
      </c>
      <c r="C60" s="161">
        <v>21190502</v>
      </c>
      <c r="D60" s="161">
        <v>15263879</v>
      </c>
      <c r="E60" s="161">
        <v>5926623</v>
      </c>
      <c r="F60" s="161">
        <v>0</v>
      </c>
      <c r="G60" s="161">
        <v>0</v>
      </c>
      <c r="H60" s="161">
        <v>0</v>
      </c>
      <c r="I60" s="161">
        <v>5926623</v>
      </c>
      <c r="J60" s="161">
        <v>0</v>
      </c>
      <c r="K60" s="161">
        <v>1207774440</v>
      </c>
      <c r="L60" s="161">
        <v>1207774440</v>
      </c>
      <c r="M60" s="161">
        <v>261283966</v>
      </c>
      <c r="N60" s="161">
        <v>261283966</v>
      </c>
      <c r="O60" s="161">
        <v>144778609</v>
      </c>
      <c r="P60" s="161">
        <v>172592442</v>
      </c>
      <c r="Q60" s="161">
        <v>116505357</v>
      </c>
      <c r="R60" s="161">
        <v>88691524</v>
      </c>
      <c r="S60" s="161">
        <v>27813833</v>
      </c>
      <c r="T60" s="161">
        <v>0</v>
      </c>
      <c r="U60" s="161">
        <v>0</v>
      </c>
      <c r="V60" s="161">
        <v>27813833</v>
      </c>
      <c r="W60" s="161">
        <v>172592442</v>
      </c>
      <c r="X60" s="161">
        <v>172592442</v>
      </c>
      <c r="Y60" s="161">
        <v>116505357</v>
      </c>
      <c r="Z60" s="161">
        <v>116505357</v>
      </c>
      <c r="AA60" s="161">
        <v>1</v>
      </c>
    </row>
    <row r="61" spans="1:27" ht="12.75">
      <c r="A61" s="161" t="s">
        <v>263</v>
      </c>
      <c r="B61" s="161" t="s">
        <v>131</v>
      </c>
      <c r="C61" s="161">
        <v>900000</v>
      </c>
      <c r="D61" s="161">
        <v>0</v>
      </c>
      <c r="E61" s="161">
        <v>900000</v>
      </c>
      <c r="F61" s="161">
        <v>0</v>
      </c>
      <c r="G61" s="161">
        <v>0</v>
      </c>
      <c r="H61" s="161">
        <v>0</v>
      </c>
      <c r="I61" s="161">
        <v>900000</v>
      </c>
      <c r="J61" s="161">
        <v>0</v>
      </c>
      <c r="K61" s="161">
        <v>1207774440</v>
      </c>
      <c r="L61" s="161">
        <v>1207774440</v>
      </c>
      <c r="M61" s="161">
        <v>261283966</v>
      </c>
      <c r="N61" s="161">
        <v>261283966</v>
      </c>
      <c r="O61" s="161">
        <v>144778609</v>
      </c>
      <c r="P61" s="161">
        <v>172592442</v>
      </c>
      <c r="Q61" s="161">
        <v>116505357</v>
      </c>
      <c r="R61" s="161">
        <v>88691524</v>
      </c>
      <c r="S61" s="161">
        <v>27813833</v>
      </c>
      <c r="T61" s="161">
        <v>0</v>
      </c>
      <c r="U61" s="161">
        <v>0</v>
      </c>
      <c r="V61" s="161">
        <v>27813833</v>
      </c>
      <c r="W61" s="161">
        <v>172592442</v>
      </c>
      <c r="X61" s="161">
        <v>172592442</v>
      </c>
      <c r="Y61" s="161">
        <v>116505357</v>
      </c>
      <c r="Z61" s="161">
        <v>116505357</v>
      </c>
      <c r="AA61" s="161">
        <v>1</v>
      </c>
    </row>
    <row r="62" spans="1:27" ht="12.75">
      <c r="A62" s="161" t="s">
        <v>264</v>
      </c>
      <c r="B62" s="161" t="s">
        <v>64</v>
      </c>
      <c r="C62" s="161">
        <v>68217</v>
      </c>
      <c r="D62" s="161">
        <v>19786</v>
      </c>
      <c r="E62" s="161">
        <v>48431</v>
      </c>
      <c r="F62" s="161">
        <v>0</v>
      </c>
      <c r="G62" s="161">
        <v>0</v>
      </c>
      <c r="H62" s="161">
        <v>0</v>
      </c>
      <c r="I62" s="161">
        <v>48431</v>
      </c>
      <c r="J62" s="161">
        <v>0</v>
      </c>
      <c r="K62" s="161">
        <v>1207774440</v>
      </c>
      <c r="L62" s="161">
        <v>1207774440</v>
      </c>
      <c r="M62" s="161">
        <v>261283966</v>
      </c>
      <c r="N62" s="161">
        <v>261283966</v>
      </c>
      <c r="O62" s="161">
        <v>144778609</v>
      </c>
      <c r="P62" s="161">
        <v>172592442</v>
      </c>
      <c r="Q62" s="161">
        <v>116505357</v>
      </c>
      <c r="R62" s="161">
        <v>88691524</v>
      </c>
      <c r="S62" s="161">
        <v>27813833</v>
      </c>
      <c r="T62" s="161">
        <v>0</v>
      </c>
      <c r="U62" s="161">
        <v>0</v>
      </c>
      <c r="V62" s="161">
        <v>27813833</v>
      </c>
      <c r="W62" s="161">
        <v>172592442</v>
      </c>
      <c r="X62" s="161">
        <v>172592442</v>
      </c>
      <c r="Y62" s="161">
        <v>116505357</v>
      </c>
      <c r="Z62" s="161">
        <v>116505357</v>
      </c>
      <c r="AA62" s="161">
        <v>1</v>
      </c>
    </row>
    <row r="63" spans="1:27" ht="12.75">
      <c r="A63" s="161" t="s">
        <v>265</v>
      </c>
      <c r="B63" s="161" t="s">
        <v>180</v>
      </c>
      <c r="C63" s="161">
        <v>9048</v>
      </c>
      <c r="D63" s="161">
        <v>9048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1207774440</v>
      </c>
      <c r="L63" s="161">
        <v>1207774440</v>
      </c>
      <c r="M63" s="161">
        <v>261283966</v>
      </c>
      <c r="N63" s="161">
        <v>261283966</v>
      </c>
      <c r="O63" s="161">
        <v>144778609</v>
      </c>
      <c r="P63" s="161">
        <v>172592442</v>
      </c>
      <c r="Q63" s="161">
        <v>116505357</v>
      </c>
      <c r="R63" s="161">
        <v>88691524</v>
      </c>
      <c r="S63" s="161">
        <v>27813833</v>
      </c>
      <c r="T63" s="161">
        <v>0</v>
      </c>
      <c r="U63" s="161">
        <v>0</v>
      </c>
      <c r="V63" s="161">
        <v>27813833</v>
      </c>
      <c r="W63" s="161">
        <v>172592442</v>
      </c>
      <c r="X63" s="161">
        <v>172592442</v>
      </c>
      <c r="Y63" s="161">
        <v>116505357</v>
      </c>
      <c r="Z63" s="161">
        <v>116505357</v>
      </c>
      <c r="AA63" s="161">
        <v>1</v>
      </c>
    </row>
    <row r="64" spans="1:27" ht="12.75">
      <c r="A64" s="161" t="s">
        <v>266</v>
      </c>
      <c r="B64" s="161" t="s">
        <v>182</v>
      </c>
      <c r="C64" s="161">
        <v>120147</v>
      </c>
      <c r="D64" s="161">
        <v>0</v>
      </c>
      <c r="E64" s="161">
        <v>120147</v>
      </c>
      <c r="F64" s="161">
        <v>0</v>
      </c>
      <c r="G64" s="161">
        <v>0</v>
      </c>
      <c r="H64" s="161">
        <v>0</v>
      </c>
      <c r="I64" s="161">
        <v>120147</v>
      </c>
      <c r="J64" s="161">
        <v>0</v>
      </c>
      <c r="K64" s="161">
        <v>1207774440</v>
      </c>
      <c r="L64" s="161">
        <v>1207774440</v>
      </c>
      <c r="M64" s="161">
        <v>261283966</v>
      </c>
      <c r="N64" s="161">
        <v>261283966</v>
      </c>
      <c r="O64" s="161">
        <v>144778609</v>
      </c>
      <c r="P64" s="161">
        <v>172592442</v>
      </c>
      <c r="Q64" s="161">
        <v>116505357</v>
      </c>
      <c r="R64" s="161">
        <v>88691524</v>
      </c>
      <c r="S64" s="161">
        <v>27813833</v>
      </c>
      <c r="T64" s="161">
        <v>0</v>
      </c>
      <c r="U64" s="161">
        <v>0</v>
      </c>
      <c r="V64" s="161">
        <v>27813833</v>
      </c>
      <c r="W64" s="161">
        <v>172592442</v>
      </c>
      <c r="X64" s="161">
        <v>172592442</v>
      </c>
      <c r="Y64" s="161">
        <v>116505357</v>
      </c>
      <c r="Z64" s="161">
        <v>116505357</v>
      </c>
      <c r="AA64" s="161">
        <v>1</v>
      </c>
    </row>
    <row r="65" spans="1:27" ht="12.75">
      <c r="A65" s="161" t="s">
        <v>267</v>
      </c>
      <c r="B65" s="161" t="s">
        <v>65</v>
      </c>
      <c r="C65" s="161">
        <v>314805</v>
      </c>
      <c r="D65" s="161">
        <v>0</v>
      </c>
      <c r="E65" s="161">
        <v>314805</v>
      </c>
      <c r="F65" s="161">
        <v>0</v>
      </c>
      <c r="G65" s="161">
        <v>0</v>
      </c>
      <c r="H65" s="161">
        <v>0</v>
      </c>
      <c r="I65" s="161">
        <v>314805</v>
      </c>
      <c r="J65" s="161">
        <v>0</v>
      </c>
      <c r="K65" s="161">
        <v>1207774440</v>
      </c>
      <c r="L65" s="161">
        <v>1207774440</v>
      </c>
      <c r="M65" s="161">
        <v>261283966</v>
      </c>
      <c r="N65" s="161">
        <v>261283966</v>
      </c>
      <c r="O65" s="161">
        <v>144778609</v>
      </c>
      <c r="P65" s="161">
        <v>172592442</v>
      </c>
      <c r="Q65" s="161">
        <v>116505357</v>
      </c>
      <c r="R65" s="161">
        <v>88691524</v>
      </c>
      <c r="S65" s="161">
        <v>27813833</v>
      </c>
      <c r="T65" s="161">
        <v>0</v>
      </c>
      <c r="U65" s="161">
        <v>0</v>
      </c>
      <c r="V65" s="161">
        <v>27813833</v>
      </c>
      <c r="W65" s="161">
        <v>172592442</v>
      </c>
      <c r="X65" s="161">
        <v>172592442</v>
      </c>
      <c r="Y65" s="161">
        <v>116505357</v>
      </c>
      <c r="Z65" s="161">
        <v>116505357</v>
      </c>
      <c r="AA65" s="161">
        <v>1</v>
      </c>
    </row>
    <row r="66" spans="1:27" ht="12.75">
      <c r="A66" s="161" t="s">
        <v>268</v>
      </c>
      <c r="B66" s="161" t="s">
        <v>168</v>
      </c>
      <c r="C66" s="161">
        <v>118349</v>
      </c>
      <c r="D66" s="161">
        <v>0</v>
      </c>
      <c r="E66" s="161">
        <v>118349</v>
      </c>
      <c r="F66" s="161">
        <v>0</v>
      </c>
      <c r="G66" s="161">
        <v>0</v>
      </c>
      <c r="H66" s="161">
        <v>0</v>
      </c>
      <c r="I66" s="161">
        <v>118349</v>
      </c>
      <c r="J66" s="161">
        <v>0</v>
      </c>
      <c r="K66" s="161">
        <v>1207774440</v>
      </c>
      <c r="L66" s="161">
        <v>1207774440</v>
      </c>
      <c r="M66" s="161">
        <v>261283966</v>
      </c>
      <c r="N66" s="161">
        <v>261283966</v>
      </c>
      <c r="O66" s="161">
        <v>144778609</v>
      </c>
      <c r="P66" s="161">
        <v>172592442</v>
      </c>
      <c r="Q66" s="161">
        <v>116505357</v>
      </c>
      <c r="R66" s="161">
        <v>88691524</v>
      </c>
      <c r="S66" s="161">
        <v>27813833</v>
      </c>
      <c r="T66" s="161">
        <v>0</v>
      </c>
      <c r="U66" s="161">
        <v>0</v>
      </c>
      <c r="V66" s="161">
        <v>27813833</v>
      </c>
      <c r="W66" s="161">
        <v>172592442</v>
      </c>
      <c r="X66" s="161">
        <v>172592442</v>
      </c>
      <c r="Y66" s="161">
        <v>116505357</v>
      </c>
      <c r="Z66" s="161">
        <v>116505357</v>
      </c>
      <c r="AA66" s="161">
        <v>1</v>
      </c>
    </row>
    <row r="67" spans="1:27" ht="12.75">
      <c r="A67" s="161" t="s">
        <v>269</v>
      </c>
      <c r="B67" s="161" t="s">
        <v>169</v>
      </c>
      <c r="C67" s="161">
        <v>30637</v>
      </c>
      <c r="D67" s="161">
        <v>0</v>
      </c>
      <c r="E67" s="161">
        <v>30637</v>
      </c>
      <c r="F67" s="161">
        <v>0</v>
      </c>
      <c r="G67" s="161">
        <v>0</v>
      </c>
      <c r="H67" s="161">
        <v>0</v>
      </c>
      <c r="I67" s="161">
        <v>30637</v>
      </c>
      <c r="J67" s="161">
        <v>0</v>
      </c>
      <c r="K67" s="161">
        <v>1207774440</v>
      </c>
      <c r="L67" s="161">
        <v>1207774440</v>
      </c>
      <c r="M67" s="161">
        <v>261283966</v>
      </c>
      <c r="N67" s="161">
        <v>261283966</v>
      </c>
      <c r="O67" s="161">
        <v>144778609</v>
      </c>
      <c r="P67" s="161">
        <v>172592442</v>
      </c>
      <c r="Q67" s="161">
        <v>116505357</v>
      </c>
      <c r="R67" s="161">
        <v>88691524</v>
      </c>
      <c r="S67" s="161">
        <v>27813833</v>
      </c>
      <c r="T67" s="161">
        <v>0</v>
      </c>
      <c r="U67" s="161">
        <v>0</v>
      </c>
      <c r="V67" s="161">
        <v>27813833</v>
      </c>
      <c r="W67" s="161">
        <v>172592442</v>
      </c>
      <c r="X67" s="161">
        <v>172592442</v>
      </c>
      <c r="Y67" s="161">
        <v>116505357</v>
      </c>
      <c r="Z67" s="161">
        <v>116505357</v>
      </c>
      <c r="AA67" s="161">
        <v>1</v>
      </c>
    </row>
    <row r="68" spans="1:27" ht="12.75">
      <c r="A68" s="161" t="s">
        <v>270</v>
      </c>
      <c r="B68" s="161" t="s">
        <v>98</v>
      </c>
      <c r="C68" s="161">
        <v>395701</v>
      </c>
      <c r="D68" s="161">
        <v>0</v>
      </c>
      <c r="E68" s="161">
        <v>395701</v>
      </c>
      <c r="F68" s="161">
        <v>0</v>
      </c>
      <c r="G68" s="161">
        <v>0</v>
      </c>
      <c r="H68" s="161">
        <v>0</v>
      </c>
      <c r="I68" s="161">
        <v>395701</v>
      </c>
      <c r="J68" s="161">
        <v>0</v>
      </c>
      <c r="K68" s="161">
        <v>1207774440</v>
      </c>
      <c r="L68" s="161">
        <v>1207774440</v>
      </c>
      <c r="M68" s="161">
        <v>261283966</v>
      </c>
      <c r="N68" s="161">
        <v>261283966</v>
      </c>
      <c r="O68" s="161">
        <v>144778609</v>
      </c>
      <c r="P68" s="161">
        <v>172592442</v>
      </c>
      <c r="Q68" s="161">
        <v>116505357</v>
      </c>
      <c r="R68" s="161">
        <v>88691524</v>
      </c>
      <c r="S68" s="161">
        <v>27813833</v>
      </c>
      <c r="T68" s="161">
        <v>0</v>
      </c>
      <c r="U68" s="161">
        <v>0</v>
      </c>
      <c r="V68" s="161">
        <v>27813833</v>
      </c>
      <c r="W68" s="161">
        <v>172592442</v>
      </c>
      <c r="X68" s="161">
        <v>172592442</v>
      </c>
      <c r="Y68" s="161">
        <v>116505357</v>
      </c>
      <c r="Z68" s="161">
        <v>116505357</v>
      </c>
      <c r="AA68" s="161">
        <v>1</v>
      </c>
    </row>
    <row r="69" spans="1:27" ht="12.75">
      <c r="A69" s="161" t="s">
        <v>282</v>
      </c>
      <c r="B69" s="161" t="s">
        <v>283</v>
      </c>
      <c r="C69" s="161">
        <v>370</v>
      </c>
      <c r="D69" s="161">
        <v>0</v>
      </c>
      <c r="E69" s="161">
        <v>370</v>
      </c>
      <c r="F69" s="161">
        <v>0</v>
      </c>
      <c r="G69" s="161">
        <v>0</v>
      </c>
      <c r="H69" s="161">
        <v>0</v>
      </c>
      <c r="I69" s="161">
        <v>370</v>
      </c>
      <c r="J69" s="161">
        <v>0</v>
      </c>
      <c r="K69" s="161">
        <v>1207774440</v>
      </c>
      <c r="L69" s="161">
        <v>1207774440</v>
      </c>
      <c r="M69" s="161">
        <v>261283966</v>
      </c>
      <c r="N69" s="161">
        <v>261283966</v>
      </c>
      <c r="O69" s="161">
        <v>144778609</v>
      </c>
      <c r="P69" s="161">
        <v>172592442</v>
      </c>
      <c r="Q69" s="161">
        <v>116505357</v>
      </c>
      <c r="R69" s="161">
        <v>88691524</v>
      </c>
      <c r="S69" s="161">
        <v>27813833</v>
      </c>
      <c r="T69" s="161">
        <v>0</v>
      </c>
      <c r="U69" s="161">
        <v>0</v>
      </c>
      <c r="V69" s="161">
        <v>27813833</v>
      </c>
      <c r="W69" s="161">
        <v>172592442</v>
      </c>
      <c r="X69" s="161">
        <v>172592442</v>
      </c>
      <c r="Y69" s="161">
        <v>116505357</v>
      </c>
      <c r="Z69" s="161">
        <v>116505357</v>
      </c>
      <c r="AA69" s="161">
        <v>1</v>
      </c>
    </row>
    <row r="70" spans="1:27" ht="12.75">
      <c r="A70" s="161" t="s">
        <v>271</v>
      </c>
      <c r="B70" s="161" t="s">
        <v>66</v>
      </c>
      <c r="C70" s="161">
        <v>1926389</v>
      </c>
      <c r="D70" s="161">
        <v>0</v>
      </c>
      <c r="E70" s="161">
        <v>1926389</v>
      </c>
      <c r="F70" s="161">
        <v>0</v>
      </c>
      <c r="G70" s="161">
        <v>0</v>
      </c>
      <c r="H70" s="161">
        <v>0</v>
      </c>
      <c r="I70" s="161">
        <v>1926389</v>
      </c>
      <c r="J70" s="161">
        <v>0</v>
      </c>
      <c r="K70" s="161">
        <v>1207774440</v>
      </c>
      <c r="L70" s="161">
        <v>1207774440</v>
      </c>
      <c r="M70" s="161">
        <v>261283966</v>
      </c>
      <c r="N70" s="161">
        <v>261283966</v>
      </c>
      <c r="O70" s="161">
        <v>144778609</v>
      </c>
      <c r="P70" s="161">
        <v>172592442</v>
      </c>
      <c r="Q70" s="161">
        <v>116505357</v>
      </c>
      <c r="R70" s="161">
        <v>88691524</v>
      </c>
      <c r="S70" s="161">
        <v>27813833</v>
      </c>
      <c r="T70" s="161">
        <v>0</v>
      </c>
      <c r="U70" s="161">
        <v>0</v>
      </c>
      <c r="V70" s="161">
        <v>27813833</v>
      </c>
      <c r="W70" s="161">
        <v>172592442</v>
      </c>
      <c r="X70" s="161">
        <v>172592442</v>
      </c>
      <c r="Y70" s="161">
        <v>116505357</v>
      </c>
      <c r="Z70" s="161">
        <v>116505357</v>
      </c>
      <c r="AA70" s="161">
        <v>1</v>
      </c>
    </row>
    <row r="71" spans="1:27" ht="12.75">
      <c r="A71" s="161" t="s">
        <v>272</v>
      </c>
      <c r="B71" s="161" t="s">
        <v>99</v>
      </c>
      <c r="C71" s="161">
        <v>11961415</v>
      </c>
      <c r="D71" s="161">
        <v>4690807</v>
      </c>
      <c r="E71" s="161">
        <v>7270608</v>
      </c>
      <c r="F71" s="161">
        <v>0</v>
      </c>
      <c r="G71" s="161">
        <v>0</v>
      </c>
      <c r="H71" s="161">
        <v>0</v>
      </c>
      <c r="I71" s="161">
        <v>7270608</v>
      </c>
      <c r="J71" s="161">
        <v>0</v>
      </c>
      <c r="K71" s="161">
        <v>1207774440</v>
      </c>
      <c r="L71" s="161">
        <v>1207774440</v>
      </c>
      <c r="M71" s="161">
        <v>261283966</v>
      </c>
      <c r="N71" s="161">
        <v>261283966</v>
      </c>
      <c r="O71" s="161">
        <v>144778609</v>
      </c>
      <c r="P71" s="161">
        <v>172592442</v>
      </c>
      <c r="Q71" s="161">
        <v>116505357</v>
      </c>
      <c r="R71" s="161">
        <v>88691524</v>
      </c>
      <c r="S71" s="161">
        <v>27813833</v>
      </c>
      <c r="T71" s="161">
        <v>0</v>
      </c>
      <c r="U71" s="161">
        <v>0</v>
      </c>
      <c r="V71" s="161">
        <v>27813833</v>
      </c>
      <c r="W71" s="161">
        <v>172592442</v>
      </c>
      <c r="X71" s="161">
        <v>172592442</v>
      </c>
      <c r="Y71" s="161">
        <v>116505357</v>
      </c>
      <c r="Z71" s="161">
        <v>116505357</v>
      </c>
      <c r="AA71" s="161">
        <v>1</v>
      </c>
    </row>
    <row r="72" spans="1:27" ht="12.75">
      <c r="A72" s="161" t="s">
        <v>273</v>
      </c>
      <c r="B72" s="161" t="s">
        <v>157</v>
      </c>
      <c r="C72" s="161">
        <v>1978936</v>
      </c>
      <c r="D72" s="161">
        <v>0</v>
      </c>
      <c r="E72" s="161">
        <v>1978936</v>
      </c>
      <c r="F72" s="161">
        <v>0</v>
      </c>
      <c r="G72" s="161">
        <v>0</v>
      </c>
      <c r="H72" s="161">
        <v>0</v>
      </c>
      <c r="I72" s="161">
        <v>1978936</v>
      </c>
      <c r="J72" s="161">
        <v>0</v>
      </c>
      <c r="K72" s="161">
        <v>1207774440</v>
      </c>
      <c r="L72" s="161">
        <v>1207774440</v>
      </c>
      <c r="M72" s="161">
        <v>261283966</v>
      </c>
      <c r="N72" s="161">
        <v>261283966</v>
      </c>
      <c r="O72" s="161">
        <v>144778609</v>
      </c>
      <c r="P72" s="161">
        <v>172592442</v>
      </c>
      <c r="Q72" s="161">
        <v>116505357</v>
      </c>
      <c r="R72" s="161">
        <v>88691524</v>
      </c>
      <c r="S72" s="161">
        <v>27813833</v>
      </c>
      <c r="T72" s="161">
        <v>0</v>
      </c>
      <c r="U72" s="161">
        <v>0</v>
      </c>
      <c r="V72" s="161">
        <v>27813833</v>
      </c>
      <c r="W72" s="161">
        <v>172592442</v>
      </c>
      <c r="X72" s="161">
        <v>172592442</v>
      </c>
      <c r="Y72" s="161">
        <v>116505357</v>
      </c>
      <c r="Z72" s="161">
        <v>116505357</v>
      </c>
      <c r="AA72" s="161">
        <v>1</v>
      </c>
    </row>
    <row r="73" spans="1:27" ht="12.75">
      <c r="A73" s="161" t="s">
        <v>274</v>
      </c>
      <c r="B73" s="161" t="s">
        <v>175</v>
      </c>
      <c r="C73" s="161">
        <v>34860</v>
      </c>
      <c r="D73" s="161">
        <v>0</v>
      </c>
      <c r="E73" s="161">
        <v>34860</v>
      </c>
      <c r="F73" s="161">
        <v>0</v>
      </c>
      <c r="G73" s="161">
        <v>0</v>
      </c>
      <c r="H73" s="161">
        <v>0</v>
      </c>
      <c r="I73" s="161">
        <v>34860</v>
      </c>
      <c r="J73" s="161">
        <v>0</v>
      </c>
      <c r="K73" s="161">
        <v>1207774440</v>
      </c>
      <c r="L73" s="161">
        <v>1207774440</v>
      </c>
      <c r="M73" s="161">
        <v>261283966</v>
      </c>
      <c r="N73" s="161">
        <v>261283966</v>
      </c>
      <c r="O73" s="161">
        <v>144778609</v>
      </c>
      <c r="P73" s="161">
        <v>172592442</v>
      </c>
      <c r="Q73" s="161">
        <v>116505357</v>
      </c>
      <c r="R73" s="161">
        <v>88691524</v>
      </c>
      <c r="S73" s="161">
        <v>27813833</v>
      </c>
      <c r="T73" s="161">
        <v>0</v>
      </c>
      <c r="U73" s="161">
        <v>0</v>
      </c>
      <c r="V73" s="161">
        <v>27813833</v>
      </c>
      <c r="W73" s="161">
        <v>172592442</v>
      </c>
      <c r="X73" s="161">
        <v>172592442</v>
      </c>
      <c r="Y73" s="161">
        <v>116505357</v>
      </c>
      <c r="Z73" s="161">
        <v>116505357</v>
      </c>
      <c r="AA73" s="161">
        <v>1</v>
      </c>
    </row>
    <row r="74" spans="1:27" ht="12.75">
      <c r="A74" s="161" t="s">
        <v>275</v>
      </c>
      <c r="B74" s="161" t="s">
        <v>176</v>
      </c>
      <c r="C74" s="161">
        <v>62172</v>
      </c>
      <c r="D74" s="161">
        <v>0</v>
      </c>
      <c r="E74" s="161">
        <v>62172</v>
      </c>
      <c r="F74" s="161">
        <v>0</v>
      </c>
      <c r="G74" s="161">
        <v>0</v>
      </c>
      <c r="H74" s="161">
        <v>0</v>
      </c>
      <c r="I74" s="161">
        <v>62172</v>
      </c>
      <c r="J74" s="161">
        <v>0</v>
      </c>
      <c r="K74" s="161">
        <v>1207774440</v>
      </c>
      <c r="L74" s="161">
        <v>1207774440</v>
      </c>
      <c r="M74" s="161">
        <v>261283966</v>
      </c>
      <c r="N74" s="161">
        <v>261283966</v>
      </c>
      <c r="O74" s="161">
        <v>144778609</v>
      </c>
      <c r="P74" s="161">
        <v>172592442</v>
      </c>
      <c r="Q74" s="161">
        <v>116505357</v>
      </c>
      <c r="R74" s="161">
        <v>88691524</v>
      </c>
      <c r="S74" s="161">
        <v>27813833</v>
      </c>
      <c r="T74" s="161">
        <v>0</v>
      </c>
      <c r="U74" s="161">
        <v>0</v>
      </c>
      <c r="V74" s="161">
        <v>27813833</v>
      </c>
      <c r="W74" s="161">
        <v>172592442</v>
      </c>
      <c r="X74" s="161">
        <v>172592442</v>
      </c>
      <c r="Y74" s="161">
        <v>116505357</v>
      </c>
      <c r="Z74" s="161">
        <v>116505357</v>
      </c>
      <c r="AA74" s="161">
        <v>1</v>
      </c>
    </row>
    <row r="75" spans="1:27" ht="12.75">
      <c r="A75" s="161" t="s">
        <v>276</v>
      </c>
      <c r="B75" s="161" t="s">
        <v>177</v>
      </c>
      <c r="C75" s="161">
        <v>273120</v>
      </c>
      <c r="D75" s="161">
        <v>0</v>
      </c>
      <c r="E75" s="161">
        <v>273120</v>
      </c>
      <c r="F75" s="161">
        <v>0</v>
      </c>
      <c r="G75" s="161">
        <v>0</v>
      </c>
      <c r="H75" s="161">
        <v>0</v>
      </c>
      <c r="I75" s="161">
        <v>273120</v>
      </c>
      <c r="J75" s="161">
        <v>0</v>
      </c>
      <c r="K75" s="161">
        <v>1207774440</v>
      </c>
      <c r="L75" s="161">
        <v>1207774440</v>
      </c>
      <c r="M75" s="161">
        <v>261283966</v>
      </c>
      <c r="N75" s="161">
        <v>261283966</v>
      </c>
      <c r="O75" s="161">
        <v>144778609</v>
      </c>
      <c r="P75" s="161">
        <v>172592442</v>
      </c>
      <c r="Q75" s="161">
        <v>116505357</v>
      </c>
      <c r="R75" s="161">
        <v>88691524</v>
      </c>
      <c r="S75" s="161">
        <v>27813833</v>
      </c>
      <c r="T75" s="161">
        <v>0</v>
      </c>
      <c r="U75" s="161">
        <v>0</v>
      </c>
      <c r="V75" s="161">
        <v>27813833</v>
      </c>
      <c r="W75" s="161">
        <v>172592442</v>
      </c>
      <c r="X75" s="161">
        <v>172592442</v>
      </c>
      <c r="Y75" s="161">
        <v>116505357</v>
      </c>
      <c r="Z75" s="161">
        <v>116505357</v>
      </c>
      <c r="AA75" s="161">
        <v>1</v>
      </c>
    </row>
    <row r="76" spans="1:27" ht="12.75">
      <c r="A76" s="161" t="s">
        <v>277</v>
      </c>
      <c r="B76" s="161" t="s">
        <v>178</v>
      </c>
      <c r="C76" s="161">
        <v>680628</v>
      </c>
      <c r="D76" s="161">
        <v>0</v>
      </c>
      <c r="E76" s="161">
        <v>680628</v>
      </c>
      <c r="F76" s="161">
        <v>0</v>
      </c>
      <c r="G76" s="161">
        <v>0</v>
      </c>
      <c r="H76" s="161">
        <v>0</v>
      </c>
      <c r="I76" s="161">
        <v>680628</v>
      </c>
      <c r="J76" s="161">
        <v>0</v>
      </c>
      <c r="K76" s="161">
        <v>1207774440</v>
      </c>
      <c r="L76" s="161">
        <v>1207774440</v>
      </c>
      <c r="M76" s="161">
        <v>261283966</v>
      </c>
      <c r="N76" s="161">
        <v>261283966</v>
      </c>
      <c r="O76" s="161">
        <v>144778609</v>
      </c>
      <c r="P76" s="161">
        <v>172592442</v>
      </c>
      <c r="Q76" s="161">
        <v>116505357</v>
      </c>
      <c r="R76" s="161">
        <v>88691524</v>
      </c>
      <c r="S76" s="161">
        <v>27813833</v>
      </c>
      <c r="T76" s="161">
        <v>0</v>
      </c>
      <c r="U76" s="161">
        <v>0</v>
      </c>
      <c r="V76" s="161">
        <v>27813833</v>
      </c>
      <c r="W76" s="161">
        <v>172592442</v>
      </c>
      <c r="X76" s="161">
        <v>172592442</v>
      </c>
      <c r="Y76" s="161">
        <v>116505357</v>
      </c>
      <c r="Z76" s="161">
        <v>116505357</v>
      </c>
      <c r="AA76" s="161">
        <v>1</v>
      </c>
    </row>
    <row r="77" spans="1:27" ht="12.75">
      <c r="A77" s="161" t="s">
        <v>278</v>
      </c>
      <c r="B77" s="161" t="s">
        <v>165</v>
      </c>
      <c r="C77" s="161">
        <v>825184</v>
      </c>
      <c r="D77" s="161">
        <v>0</v>
      </c>
      <c r="E77" s="161">
        <v>825184</v>
      </c>
      <c r="F77" s="161">
        <v>0</v>
      </c>
      <c r="G77" s="161">
        <v>0</v>
      </c>
      <c r="H77" s="161">
        <v>0</v>
      </c>
      <c r="I77" s="161">
        <v>825184</v>
      </c>
      <c r="J77" s="161">
        <v>0</v>
      </c>
      <c r="K77" s="161">
        <v>1207774440</v>
      </c>
      <c r="L77" s="161">
        <v>1207774440</v>
      </c>
      <c r="M77" s="161">
        <v>261283966</v>
      </c>
      <c r="N77" s="161">
        <v>261283966</v>
      </c>
      <c r="O77" s="161">
        <v>144778609</v>
      </c>
      <c r="P77" s="161">
        <v>172592442</v>
      </c>
      <c r="Q77" s="161">
        <v>116505357</v>
      </c>
      <c r="R77" s="161">
        <v>88691524</v>
      </c>
      <c r="S77" s="161">
        <v>27813833</v>
      </c>
      <c r="T77" s="161">
        <v>0</v>
      </c>
      <c r="U77" s="161">
        <v>0</v>
      </c>
      <c r="V77" s="161">
        <v>27813833</v>
      </c>
      <c r="W77" s="161">
        <v>172592442</v>
      </c>
      <c r="X77" s="161">
        <v>172592442</v>
      </c>
      <c r="Y77" s="161">
        <v>116505357</v>
      </c>
      <c r="Z77" s="161">
        <v>116505357</v>
      </c>
      <c r="AA77" s="161">
        <v>1</v>
      </c>
    </row>
    <row r="78" spans="1:27" ht="12.75">
      <c r="A78" s="161" t="s">
        <v>279</v>
      </c>
      <c r="B78" s="161" t="s">
        <v>125</v>
      </c>
      <c r="C78" s="161">
        <v>178909</v>
      </c>
      <c r="D78" s="161">
        <v>128688</v>
      </c>
      <c r="E78" s="161">
        <v>50221</v>
      </c>
      <c r="F78" s="161">
        <v>0</v>
      </c>
      <c r="G78" s="161">
        <v>0</v>
      </c>
      <c r="H78" s="161">
        <v>0</v>
      </c>
      <c r="I78" s="161">
        <v>50221</v>
      </c>
      <c r="J78" s="161">
        <v>0</v>
      </c>
      <c r="K78" s="161">
        <v>1207774440</v>
      </c>
      <c r="L78" s="161">
        <v>1207774440</v>
      </c>
      <c r="M78" s="161">
        <v>261283966</v>
      </c>
      <c r="N78" s="161">
        <v>261283966</v>
      </c>
      <c r="O78" s="161">
        <v>144778609</v>
      </c>
      <c r="P78" s="161">
        <v>172592442</v>
      </c>
      <c r="Q78" s="161">
        <v>116505357</v>
      </c>
      <c r="R78" s="161">
        <v>88691524</v>
      </c>
      <c r="S78" s="161">
        <v>27813833</v>
      </c>
      <c r="T78" s="161">
        <v>0</v>
      </c>
      <c r="U78" s="161">
        <v>0</v>
      </c>
      <c r="V78" s="161">
        <v>27813833</v>
      </c>
      <c r="W78" s="161">
        <v>172592442</v>
      </c>
      <c r="X78" s="161">
        <v>172592442</v>
      </c>
      <c r="Y78" s="161">
        <v>116505357</v>
      </c>
      <c r="Z78" s="161">
        <v>116505357</v>
      </c>
      <c r="AA78" s="161">
        <v>1</v>
      </c>
    </row>
    <row r="79" spans="1:27" ht="12.75">
      <c r="A79" s="161" t="s">
        <v>280</v>
      </c>
      <c r="B79" s="161" t="s">
        <v>164</v>
      </c>
      <c r="C79" s="161">
        <v>15735</v>
      </c>
      <c r="D79" s="161">
        <v>5536</v>
      </c>
      <c r="E79" s="161">
        <v>10199</v>
      </c>
      <c r="F79" s="161">
        <v>0</v>
      </c>
      <c r="G79" s="161">
        <v>0</v>
      </c>
      <c r="H79" s="161">
        <v>0</v>
      </c>
      <c r="I79" s="161">
        <v>10199</v>
      </c>
      <c r="J79" s="161">
        <v>0</v>
      </c>
      <c r="K79" s="161">
        <v>1207774440</v>
      </c>
      <c r="L79" s="161">
        <v>1207774440</v>
      </c>
      <c r="M79" s="161">
        <v>261283966</v>
      </c>
      <c r="N79" s="161">
        <v>261283966</v>
      </c>
      <c r="O79" s="161">
        <v>144778609</v>
      </c>
      <c r="P79" s="161">
        <v>172592442</v>
      </c>
      <c r="Q79" s="161">
        <v>116505357</v>
      </c>
      <c r="R79" s="161">
        <v>88691524</v>
      </c>
      <c r="S79" s="161">
        <v>27813833</v>
      </c>
      <c r="T79" s="161">
        <v>0</v>
      </c>
      <c r="U79" s="161">
        <v>0</v>
      </c>
      <c r="V79" s="161">
        <v>27813833</v>
      </c>
      <c r="W79" s="161">
        <v>172592442</v>
      </c>
      <c r="X79" s="161">
        <v>172592442</v>
      </c>
      <c r="Y79" s="161">
        <v>116505357</v>
      </c>
      <c r="Z79" s="161">
        <v>116505357</v>
      </c>
      <c r="AA79" s="161">
        <v>1</v>
      </c>
    </row>
    <row r="80" spans="1:27" ht="12.75">
      <c r="A80" s="161" t="s">
        <v>281</v>
      </c>
      <c r="B80" s="161" t="s">
        <v>100</v>
      </c>
      <c r="C80" s="161">
        <v>3584623</v>
      </c>
      <c r="D80" s="161">
        <v>111252</v>
      </c>
      <c r="E80" s="161">
        <v>3473371</v>
      </c>
      <c r="F80" s="161">
        <v>0</v>
      </c>
      <c r="G80" s="161">
        <v>0</v>
      </c>
      <c r="H80" s="161">
        <v>0</v>
      </c>
      <c r="I80" s="161">
        <v>3473371</v>
      </c>
      <c r="J80" s="161">
        <v>0</v>
      </c>
      <c r="K80" s="161">
        <v>1207774440</v>
      </c>
      <c r="L80" s="161">
        <v>1207774440</v>
      </c>
      <c r="M80" s="161">
        <v>261283966</v>
      </c>
      <c r="N80" s="161">
        <v>261283966</v>
      </c>
      <c r="O80" s="161">
        <v>144778609</v>
      </c>
      <c r="P80" s="161">
        <v>172592442</v>
      </c>
      <c r="Q80" s="161">
        <v>116505357</v>
      </c>
      <c r="R80" s="161">
        <v>88691524</v>
      </c>
      <c r="S80" s="161">
        <v>27813833</v>
      </c>
      <c r="T80" s="161">
        <v>0</v>
      </c>
      <c r="U80" s="161">
        <v>0</v>
      </c>
      <c r="V80" s="161">
        <v>27813833</v>
      </c>
      <c r="W80" s="161">
        <v>172592442</v>
      </c>
      <c r="X80" s="161">
        <v>172592442</v>
      </c>
      <c r="Y80" s="161">
        <v>116505357</v>
      </c>
      <c r="Z80" s="161">
        <v>116505357</v>
      </c>
      <c r="AA80" s="161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1">
      <selection activeCell="A2" sqref="A2:J81"/>
    </sheetView>
  </sheetViews>
  <sheetFormatPr defaultColWidth="11.421875" defaultRowHeight="12.75"/>
  <sheetData>
    <row r="1" spans="1:27" ht="12.75">
      <c r="A1" s="161" t="s">
        <v>126</v>
      </c>
      <c r="B1" s="161" t="s">
        <v>127</v>
      </c>
      <c r="C1" s="161" t="s">
        <v>55</v>
      </c>
      <c r="D1" s="161" t="s">
        <v>56</v>
      </c>
      <c r="E1" s="161" t="s">
        <v>57</v>
      </c>
      <c r="F1" s="161" t="s">
        <v>58</v>
      </c>
      <c r="G1" s="161" t="s">
        <v>59</v>
      </c>
      <c r="H1" s="161" t="s">
        <v>60</v>
      </c>
      <c r="I1" s="161" t="s">
        <v>61</v>
      </c>
      <c r="J1" s="161" t="s">
        <v>62</v>
      </c>
      <c r="K1" s="161" t="s">
        <v>187</v>
      </c>
      <c r="L1" s="161" t="s">
        <v>188</v>
      </c>
      <c r="M1" s="161" t="s">
        <v>189</v>
      </c>
      <c r="N1" s="161" t="s">
        <v>190</v>
      </c>
      <c r="O1" s="161" t="s">
        <v>191</v>
      </c>
      <c r="P1" s="161" t="s">
        <v>192</v>
      </c>
      <c r="Q1" s="161" t="s">
        <v>193</v>
      </c>
      <c r="R1" s="161" t="s">
        <v>194</v>
      </c>
      <c r="S1" s="161" t="s">
        <v>195</v>
      </c>
      <c r="T1" s="161" t="s">
        <v>196</v>
      </c>
      <c r="U1" s="161" t="s">
        <v>197</v>
      </c>
      <c r="V1" s="161" t="s">
        <v>198</v>
      </c>
      <c r="W1" s="161" t="s">
        <v>199</v>
      </c>
      <c r="X1" t="s">
        <v>200</v>
      </c>
      <c r="Y1" t="s">
        <v>201</v>
      </c>
      <c r="Z1" t="s">
        <v>202</v>
      </c>
      <c r="AA1" t="s">
        <v>203</v>
      </c>
    </row>
    <row r="2" spans="1:27" ht="12.75">
      <c r="A2" s="161">
        <v>110102</v>
      </c>
      <c r="B2" s="161" t="s">
        <v>77</v>
      </c>
      <c r="C2" s="161">
        <v>282600</v>
      </c>
      <c r="D2" s="161">
        <v>3040</v>
      </c>
      <c r="E2" s="161">
        <v>279560</v>
      </c>
      <c r="F2" s="161">
        <v>0</v>
      </c>
      <c r="G2" s="161">
        <v>279560</v>
      </c>
      <c r="H2" s="161">
        <v>0</v>
      </c>
      <c r="I2" s="161">
        <v>0</v>
      </c>
      <c r="J2" s="161">
        <v>0</v>
      </c>
      <c r="K2" s="161">
        <v>1220155852</v>
      </c>
      <c r="L2" s="161">
        <v>1220155852</v>
      </c>
      <c r="M2" s="161">
        <v>272469414</v>
      </c>
      <c r="N2" s="161">
        <v>272469414</v>
      </c>
      <c r="O2" s="161">
        <v>147135633</v>
      </c>
      <c r="P2" s="161">
        <v>183777890</v>
      </c>
      <c r="Q2" s="161">
        <v>125333781</v>
      </c>
      <c r="R2" s="161">
        <v>88691524</v>
      </c>
      <c r="S2" s="161">
        <v>36642257</v>
      </c>
      <c r="T2" s="161">
        <v>0</v>
      </c>
      <c r="U2" s="161">
        <v>0</v>
      </c>
      <c r="V2" s="161">
        <v>36642257</v>
      </c>
      <c r="W2" s="161">
        <v>183777890</v>
      </c>
      <c r="X2">
        <v>183777890</v>
      </c>
      <c r="Y2">
        <v>125333781</v>
      </c>
      <c r="Z2">
        <v>125333781</v>
      </c>
      <c r="AA2">
        <v>1</v>
      </c>
    </row>
    <row r="3" spans="1:27" ht="12.75">
      <c r="A3" s="161">
        <v>110103</v>
      </c>
      <c r="B3" s="161" t="s">
        <v>78</v>
      </c>
      <c r="C3" s="161">
        <v>690821</v>
      </c>
      <c r="D3" s="161">
        <v>679821</v>
      </c>
      <c r="E3" s="161">
        <v>11000</v>
      </c>
      <c r="F3" s="161">
        <v>0</v>
      </c>
      <c r="G3" s="161">
        <v>11000</v>
      </c>
      <c r="H3" s="161">
        <v>0</v>
      </c>
      <c r="I3" s="161">
        <v>0</v>
      </c>
      <c r="J3" s="161">
        <v>0</v>
      </c>
      <c r="K3" s="161">
        <v>1220155852</v>
      </c>
      <c r="L3" s="161">
        <v>1220155852</v>
      </c>
      <c r="M3" s="161">
        <v>272469414</v>
      </c>
      <c r="N3" s="161">
        <v>272469414</v>
      </c>
      <c r="O3" s="161">
        <v>147135633</v>
      </c>
      <c r="P3" s="161">
        <v>183777890</v>
      </c>
      <c r="Q3" s="161">
        <v>125333781</v>
      </c>
      <c r="R3" s="161">
        <v>88691524</v>
      </c>
      <c r="S3" s="161">
        <v>36642257</v>
      </c>
      <c r="T3" s="161">
        <v>0</v>
      </c>
      <c r="U3" s="161">
        <v>0</v>
      </c>
      <c r="V3" s="161">
        <v>36642257</v>
      </c>
      <c r="W3" s="161">
        <v>183777890</v>
      </c>
      <c r="X3">
        <v>183777890</v>
      </c>
      <c r="Y3">
        <v>125333781</v>
      </c>
      <c r="Z3">
        <v>125333781</v>
      </c>
      <c r="AA3">
        <v>1</v>
      </c>
    </row>
    <row r="4" spans="1:27" ht="12.75">
      <c r="A4" s="161">
        <v>110202</v>
      </c>
      <c r="B4" s="161" t="s">
        <v>79</v>
      </c>
      <c r="C4" s="161">
        <v>200817764</v>
      </c>
      <c r="D4" s="161">
        <v>174730654</v>
      </c>
      <c r="E4" s="161">
        <v>26087110</v>
      </c>
      <c r="F4" s="161">
        <v>0</v>
      </c>
      <c r="G4" s="161">
        <v>26087110</v>
      </c>
      <c r="H4" s="161">
        <v>0</v>
      </c>
      <c r="I4" s="161">
        <v>0</v>
      </c>
      <c r="J4" s="161">
        <v>0</v>
      </c>
      <c r="K4" s="161">
        <v>1220155852</v>
      </c>
      <c r="L4" s="161">
        <v>1220155852</v>
      </c>
      <c r="M4" s="161">
        <v>272469414</v>
      </c>
      <c r="N4" s="161">
        <v>272469414</v>
      </c>
      <c r="O4" s="161">
        <v>147135633</v>
      </c>
      <c r="P4" s="161">
        <v>183777890</v>
      </c>
      <c r="Q4" s="161">
        <v>125333781</v>
      </c>
      <c r="R4" s="161">
        <v>88691524</v>
      </c>
      <c r="S4" s="161">
        <v>36642257</v>
      </c>
      <c r="T4" s="161">
        <v>0</v>
      </c>
      <c r="U4" s="161">
        <v>0</v>
      </c>
      <c r="V4" s="161">
        <v>36642257</v>
      </c>
      <c r="W4" s="161">
        <v>183777890</v>
      </c>
      <c r="X4">
        <v>183777890</v>
      </c>
      <c r="Y4">
        <v>125333781</v>
      </c>
      <c r="Z4">
        <v>125333781</v>
      </c>
      <c r="AA4">
        <v>1</v>
      </c>
    </row>
    <row r="5" spans="1:27" ht="12.75">
      <c r="A5" s="161">
        <v>110301</v>
      </c>
      <c r="B5" s="161" t="s">
        <v>123</v>
      </c>
      <c r="C5" s="161">
        <v>286360877</v>
      </c>
      <c r="D5" s="161">
        <v>184233948</v>
      </c>
      <c r="E5" s="161">
        <v>102126929</v>
      </c>
      <c r="F5" s="161">
        <v>0</v>
      </c>
      <c r="G5" s="161">
        <v>102126929</v>
      </c>
      <c r="H5" s="161">
        <v>0</v>
      </c>
      <c r="I5" s="161">
        <v>0</v>
      </c>
      <c r="J5" s="161">
        <v>0</v>
      </c>
      <c r="K5" s="161">
        <v>1220155852</v>
      </c>
      <c r="L5" s="161">
        <v>1220155852</v>
      </c>
      <c r="M5" s="161">
        <v>272469414</v>
      </c>
      <c r="N5" s="161">
        <v>272469414</v>
      </c>
      <c r="O5" s="161">
        <v>147135633</v>
      </c>
      <c r="P5" s="161">
        <v>183777890</v>
      </c>
      <c r="Q5" s="161">
        <v>125333781</v>
      </c>
      <c r="R5" s="161">
        <v>88691524</v>
      </c>
      <c r="S5" s="161">
        <v>36642257</v>
      </c>
      <c r="T5" s="161">
        <v>0</v>
      </c>
      <c r="U5" s="161">
        <v>0</v>
      </c>
      <c r="V5" s="161">
        <v>36642257</v>
      </c>
      <c r="W5" s="161">
        <v>183777890</v>
      </c>
      <c r="X5">
        <v>183777890</v>
      </c>
      <c r="Y5">
        <v>125333781</v>
      </c>
      <c r="Z5">
        <v>125333781</v>
      </c>
      <c r="AA5">
        <v>1</v>
      </c>
    </row>
    <row r="6" spans="1:27" ht="12.75">
      <c r="A6" s="161">
        <v>110501</v>
      </c>
      <c r="B6" s="161" t="s">
        <v>80</v>
      </c>
      <c r="C6" s="161">
        <v>98337793</v>
      </c>
      <c r="D6" s="161">
        <v>94956780</v>
      </c>
      <c r="E6" s="161">
        <v>3381013</v>
      </c>
      <c r="F6" s="161">
        <v>0</v>
      </c>
      <c r="G6" s="161">
        <v>3381013</v>
      </c>
      <c r="H6" s="161">
        <v>0</v>
      </c>
      <c r="I6" s="161">
        <v>0</v>
      </c>
      <c r="J6" s="161">
        <v>0</v>
      </c>
      <c r="K6" s="161">
        <v>1220155852</v>
      </c>
      <c r="L6" s="161">
        <v>1220155852</v>
      </c>
      <c r="M6" s="161">
        <v>272469414</v>
      </c>
      <c r="N6" s="161">
        <v>272469414</v>
      </c>
      <c r="O6" s="161">
        <v>147135633</v>
      </c>
      <c r="P6" s="161">
        <v>183777890</v>
      </c>
      <c r="Q6" s="161">
        <v>125333781</v>
      </c>
      <c r="R6" s="161">
        <v>88691524</v>
      </c>
      <c r="S6" s="161">
        <v>36642257</v>
      </c>
      <c r="T6" s="161">
        <v>0</v>
      </c>
      <c r="U6" s="161">
        <v>0</v>
      </c>
      <c r="V6" s="161">
        <v>36642257</v>
      </c>
      <c r="W6" s="161">
        <v>183777890</v>
      </c>
      <c r="X6">
        <v>183777890</v>
      </c>
      <c r="Y6">
        <v>125333781</v>
      </c>
      <c r="Z6">
        <v>125333781</v>
      </c>
      <c r="AA6">
        <v>1</v>
      </c>
    </row>
    <row r="7" spans="1:27" ht="12.75">
      <c r="A7" s="161">
        <v>110505</v>
      </c>
      <c r="B7" s="161" t="s">
        <v>170</v>
      </c>
      <c r="C7" s="161">
        <v>2436435</v>
      </c>
      <c r="D7" s="161">
        <v>1808110</v>
      </c>
      <c r="E7" s="161">
        <v>628325</v>
      </c>
      <c r="F7" s="161">
        <v>0</v>
      </c>
      <c r="G7" s="161">
        <v>628325</v>
      </c>
      <c r="H7" s="161">
        <v>0</v>
      </c>
      <c r="I7" s="161">
        <v>0</v>
      </c>
      <c r="J7" s="161">
        <v>0</v>
      </c>
      <c r="K7" s="161">
        <v>1220155852</v>
      </c>
      <c r="L7" s="161">
        <v>1220155852</v>
      </c>
      <c r="M7" s="161">
        <v>272469414</v>
      </c>
      <c r="N7" s="161">
        <v>272469414</v>
      </c>
      <c r="O7" s="161">
        <v>147135633</v>
      </c>
      <c r="P7" s="161">
        <v>183777890</v>
      </c>
      <c r="Q7" s="161">
        <v>125333781</v>
      </c>
      <c r="R7" s="161">
        <v>88691524</v>
      </c>
      <c r="S7" s="161">
        <v>36642257</v>
      </c>
      <c r="T7" s="161">
        <v>0</v>
      </c>
      <c r="U7" s="161">
        <v>0</v>
      </c>
      <c r="V7" s="161">
        <v>36642257</v>
      </c>
      <c r="W7" s="161">
        <v>183777890</v>
      </c>
      <c r="X7">
        <v>183777890</v>
      </c>
      <c r="Y7">
        <v>125333781</v>
      </c>
      <c r="Z7">
        <v>125333781</v>
      </c>
      <c r="AA7">
        <v>1</v>
      </c>
    </row>
    <row r="8" spans="1:27" ht="12.75">
      <c r="A8" s="161">
        <v>110701</v>
      </c>
      <c r="B8" s="161" t="s">
        <v>81</v>
      </c>
      <c r="C8" s="161">
        <v>2611052</v>
      </c>
      <c r="D8" s="161">
        <v>2611052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1220155852</v>
      </c>
      <c r="L8" s="161">
        <v>1220155852</v>
      </c>
      <c r="M8" s="161">
        <v>272469414</v>
      </c>
      <c r="N8" s="161">
        <v>272469414</v>
      </c>
      <c r="O8" s="161">
        <v>147135633</v>
      </c>
      <c r="P8" s="161">
        <v>183777890</v>
      </c>
      <c r="Q8" s="161">
        <v>125333781</v>
      </c>
      <c r="R8" s="161">
        <v>88691524</v>
      </c>
      <c r="S8" s="161">
        <v>36642257</v>
      </c>
      <c r="T8" s="161">
        <v>0</v>
      </c>
      <c r="U8" s="161">
        <v>0</v>
      </c>
      <c r="V8" s="161">
        <v>36642257</v>
      </c>
      <c r="W8" s="161">
        <v>183777890</v>
      </c>
      <c r="X8">
        <v>183777890</v>
      </c>
      <c r="Y8">
        <v>125333781</v>
      </c>
      <c r="Z8">
        <v>125333781</v>
      </c>
      <c r="AA8">
        <v>1</v>
      </c>
    </row>
    <row r="9" spans="1:27" ht="12.75">
      <c r="A9" s="161">
        <v>110702</v>
      </c>
      <c r="B9" s="161" t="s">
        <v>71</v>
      </c>
      <c r="C9" s="161">
        <v>239308</v>
      </c>
      <c r="D9" s="161">
        <v>239308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1220155852</v>
      </c>
      <c r="L9" s="161">
        <v>1220155852</v>
      </c>
      <c r="M9" s="161">
        <v>272469414</v>
      </c>
      <c r="N9" s="161">
        <v>272469414</v>
      </c>
      <c r="O9" s="161">
        <v>147135633</v>
      </c>
      <c r="P9" s="161">
        <v>183777890</v>
      </c>
      <c r="Q9" s="161">
        <v>125333781</v>
      </c>
      <c r="R9" s="161">
        <v>88691524</v>
      </c>
      <c r="S9" s="161">
        <v>36642257</v>
      </c>
      <c r="T9" s="161">
        <v>0</v>
      </c>
      <c r="U9" s="161">
        <v>0</v>
      </c>
      <c r="V9" s="161">
        <v>36642257</v>
      </c>
      <c r="W9" s="161">
        <v>183777890</v>
      </c>
      <c r="X9">
        <v>183777890</v>
      </c>
      <c r="Y9">
        <v>125333781</v>
      </c>
      <c r="Z9">
        <v>125333781</v>
      </c>
      <c r="AA9">
        <v>1</v>
      </c>
    </row>
    <row r="10" spans="1:27" ht="12.75">
      <c r="A10" s="161">
        <v>110705</v>
      </c>
      <c r="B10" s="161" t="s">
        <v>285</v>
      </c>
      <c r="C10" s="161">
        <v>17774</v>
      </c>
      <c r="D10" s="161">
        <v>0</v>
      </c>
      <c r="E10" s="161">
        <v>17774</v>
      </c>
      <c r="F10" s="161">
        <v>0</v>
      </c>
      <c r="G10" s="161">
        <v>17774</v>
      </c>
      <c r="H10" s="161">
        <v>0</v>
      </c>
      <c r="I10" s="161">
        <v>0</v>
      </c>
      <c r="J10" s="161">
        <v>0</v>
      </c>
      <c r="K10" s="161">
        <v>1220155852</v>
      </c>
      <c r="L10" s="161">
        <v>1220155852</v>
      </c>
      <c r="M10" s="161">
        <v>272469414</v>
      </c>
      <c r="N10" s="161">
        <v>272469414</v>
      </c>
      <c r="O10" s="161">
        <v>147135633</v>
      </c>
      <c r="P10" s="161">
        <v>183777890</v>
      </c>
      <c r="Q10" s="161">
        <v>125333781</v>
      </c>
      <c r="R10" s="161">
        <v>88691524</v>
      </c>
      <c r="S10" s="161">
        <v>36642257</v>
      </c>
      <c r="T10" s="161">
        <v>0</v>
      </c>
      <c r="U10" s="161">
        <v>0</v>
      </c>
      <c r="V10" s="161">
        <v>36642257</v>
      </c>
      <c r="W10" s="161">
        <v>183777890</v>
      </c>
      <c r="X10">
        <v>183777890</v>
      </c>
      <c r="Y10">
        <v>125333781</v>
      </c>
      <c r="Z10">
        <v>125333781</v>
      </c>
      <c r="AA10">
        <v>1</v>
      </c>
    </row>
    <row r="11" spans="1:27" ht="12.75">
      <c r="A11" s="161">
        <v>110707</v>
      </c>
      <c r="B11" s="161" t="s">
        <v>158</v>
      </c>
      <c r="C11" s="161">
        <v>25112607</v>
      </c>
      <c r="D11" s="161">
        <v>22773357</v>
      </c>
      <c r="E11" s="161">
        <v>2339250</v>
      </c>
      <c r="F11" s="161">
        <v>0</v>
      </c>
      <c r="G11" s="161">
        <v>2339250</v>
      </c>
      <c r="H11" s="161">
        <v>0</v>
      </c>
      <c r="I11" s="161">
        <v>0</v>
      </c>
      <c r="J11" s="161">
        <v>0</v>
      </c>
      <c r="K11" s="161">
        <v>1220155852</v>
      </c>
      <c r="L11" s="161">
        <v>1220155852</v>
      </c>
      <c r="M11" s="161">
        <v>272469414</v>
      </c>
      <c r="N11" s="161">
        <v>272469414</v>
      </c>
      <c r="O11" s="161">
        <v>147135633</v>
      </c>
      <c r="P11" s="161">
        <v>183777890</v>
      </c>
      <c r="Q11" s="161">
        <v>125333781</v>
      </c>
      <c r="R11" s="161">
        <v>88691524</v>
      </c>
      <c r="S11" s="161">
        <v>36642257</v>
      </c>
      <c r="T11" s="161">
        <v>0</v>
      </c>
      <c r="U11" s="161">
        <v>0</v>
      </c>
      <c r="V11" s="161">
        <v>36642257</v>
      </c>
      <c r="W11" s="161">
        <v>183777890</v>
      </c>
      <c r="X11">
        <v>183777890</v>
      </c>
      <c r="Y11">
        <v>125333781</v>
      </c>
      <c r="Z11">
        <v>125333781</v>
      </c>
      <c r="AA11">
        <v>1</v>
      </c>
    </row>
    <row r="12" spans="1:27" ht="12.75">
      <c r="A12" s="161">
        <v>110801</v>
      </c>
      <c r="B12" s="161" t="s">
        <v>22</v>
      </c>
      <c r="C12" s="161">
        <v>29046664</v>
      </c>
      <c r="D12" s="161">
        <v>29046664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1220155852</v>
      </c>
      <c r="L12" s="161">
        <v>1220155852</v>
      </c>
      <c r="M12" s="161">
        <v>272469414</v>
      </c>
      <c r="N12" s="161">
        <v>272469414</v>
      </c>
      <c r="O12" s="161">
        <v>147135633</v>
      </c>
      <c r="P12" s="161">
        <v>183777890</v>
      </c>
      <c r="Q12" s="161">
        <v>125333781</v>
      </c>
      <c r="R12" s="161">
        <v>88691524</v>
      </c>
      <c r="S12" s="161">
        <v>36642257</v>
      </c>
      <c r="T12" s="161">
        <v>0</v>
      </c>
      <c r="U12" s="161">
        <v>0</v>
      </c>
      <c r="V12" s="161">
        <v>36642257</v>
      </c>
      <c r="W12" s="161">
        <v>183777890</v>
      </c>
      <c r="X12">
        <v>183777890</v>
      </c>
      <c r="Y12">
        <v>125333781</v>
      </c>
      <c r="Z12">
        <v>125333781</v>
      </c>
      <c r="AA12">
        <v>1</v>
      </c>
    </row>
    <row r="13" spans="1:27" ht="12.75">
      <c r="A13" s="161">
        <v>110901</v>
      </c>
      <c r="B13" s="161" t="s">
        <v>161</v>
      </c>
      <c r="C13" s="161">
        <v>136056</v>
      </c>
      <c r="D13" s="161">
        <v>136056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1220155852</v>
      </c>
      <c r="L13" s="161">
        <v>1220155852</v>
      </c>
      <c r="M13" s="161">
        <v>272469414</v>
      </c>
      <c r="N13" s="161">
        <v>272469414</v>
      </c>
      <c r="O13" s="161">
        <v>147135633</v>
      </c>
      <c r="P13" s="161">
        <v>183777890</v>
      </c>
      <c r="Q13" s="161">
        <v>125333781</v>
      </c>
      <c r="R13" s="161">
        <v>88691524</v>
      </c>
      <c r="S13" s="161">
        <v>36642257</v>
      </c>
      <c r="T13" s="161">
        <v>0</v>
      </c>
      <c r="U13" s="161">
        <v>0</v>
      </c>
      <c r="V13" s="161">
        <v>36642257</v>
      </c>
      <c r="W13" s="161">
        <v>183777890</v>
      </c>
      <c r="X13">
        <v>183777890</v>
      </c>
      <c r="Y13">
        <v>125333781</v>
      </c>
      <c r="Z13">
        <v>125333781</v>
      </c>
      <c r="AA13">
        <v>1</v>
      </c>
    </row>
    <row r="14" spans="1:27" ht="12.75">
      <c r="A14" s="161">
        <v>110902</v>
      </c>
      <c r="B14" s="161" t="s">
        <v>23</v>
      </c>
      <c r="C14" s="161">
        <v>914438</v>
      </c>
      <c r="D14" s="161">
        <v>576284</v>
      </c>
      <c r="E14" s="161">
        <v>338154</v>
      </c>
      <c r="F14" s="161">
        <v>0</v>
      </c>
      <c r="G14" s="161">
        <v>338154</v>
      </c>
      <c r="H14" s="161">
        <v>0</v>
      </c>
      <c r="I14" s="161">
        <v>0</v>
      </c>
      <c r="J14" s="161">
        <v>0</v>
      </c>
      <c r="K14" s="161">
        <v>1220155852</v>
      </c>
      <c r="L14" s="161">
        <v>1220155852</v>
      </c>
      <c r="M14" s="161">
        <v>272469414</v>
      </c>
      <c r="N14" s="161">
        <v>272469414</v>
      </c>
      <c r="O14" s="161">
        <v>147135633</v>
      </c>
      <c r="P14" s="161">
        <v>183777890</v>
      </c>
      <c r="Q14" s="161">
        <v>125333781</v>
      </c>
      <c r="R14" s="161">
        <v>88691524</v>
      </c>
      <c r="S14" s="161">
        <v>36642257</v>
      </c>
      <c r="T14" s="161">
        <v>0</v>
      </c>
      <c r="U14" s="161">
        <v>0</v>
      </c>
      <c r="V14" s="161">
        <v>36642257</v>
      </c>
      <c r="W14" s="161">
        <v>183777890</v>
      </c>
      <c r="X14">
        <v>183777890</v>
      </c>
      <c r="Y14">
        <v>125333781</v>
      </c>
      <c r="Z14">
        <v>125333781</v>
      </c>
      <c r="AA14">
        <v>1</v>
      </c>
    </row>
    <row r="15" spans="1:27" ht="12.75">
      <c r="A15" s="161">
        <v>111003</v>
      </c>
      <c r="B15" s="161" t="s">
        <v>151</v>
      </c>
      <c r="C15" s="161">
        <v>612015</v>
      </c>
      <c r="D15" s="161">
        <v>0</v>
      </c>
      <c r="E15" s="161">
        <v>612015</v>
      </c>
      <c r="F15" s="161">
        <v>0</v>
      </c>
      <c r="G15" s="161">
        <v>612015</v>
      </c>
      <c r="H15" s="161">
        <v>0</v>
      </c>
      <c r="I15" s="161">
        <v>0</v>
      </c>
      <c r="J15" s="161">
        <v>0</v>
      </c>
      <c r="K15" s="161">
        <v>1220155852</v>
      </c>
      <c r="L15" s="161">
        <v>1220155852</v>
      </c>
      <c r="M15" s="161">
        <v>272469414</v>
      </c>
      <c r="N15" s="161">
        <v>272469414</v>
      </c>
      <c r="O15" s="161">
        <v>147135633</v>
      </c>
      <c r="P15" s="161">
        <v>183777890</v>
      </c>
      <c r="Q15" s="161">
        <v>125333781</v>
      </c>
      <c r="R15" s="161">
        <v>88691524</v>
      </c>
      <c r="S15" s="161">
        <v>36642257</v>
      </c>
      <c r="T15" s="161">
        <v>0</v>
      </c>
      <c r="U15" s="161">
        <v>0</v>
      </c>
      <c r="V15" s="161">
        <v>36642257</v>
      </c>
      <c r="W15" s="161">
        <v>183777890</v>
      </c>
      <c r="X15">
        <v>183777890</v>
      </c>
      <c r="Y15">
        <v>125333781</v>
      </c>
      <c r="Z15">
        <v>125333781</v>
      </c>
      <c r="AA15">
        <v>1</v>
      </c>
    </row>
    <row r="16" spans="1:27" ht="12.75">
      <c r="A16" s="161">
        <v>120101</v>
      </c>
      <c r="B16" s="161" t="s">
        <v>82</v>
      </c>
      <c r="C16" s="161">
        <v>2491844</v>
      </c>
      <c r="D16" s="161">
        <v>0</v>
      </c>
      <c r="E16" s="161">
        <v>2491844</v>
      </c>
      <c r="F16" s="161">
        <v>0</v>
      </c>
      <c r="G16" s="161">
        <v>2491844</v>
      </c>
      <c r="H16" s="161">
        <v>0</v>
      </c>
      <c r="I16" s="161">
        <v>0</v>
      </c>
      <c r="J16" s="161">
        <v>0</v>
      </c>
      <c r="K16" s="161">
        <v>1220155852</v>
      </c>
      <c r="L16" s="161">
        <v>1220155852</v>
      </c>
      <c r="M16" s="161">
        <v>272469414</v>
      </c>
      <c r="N16" s="161">
        <v>272469414</v>
      </c>
      <c r="O16" s="161">
        <v>147135633</v>
      </c>
      <c r="P16" s="161">
        <v>183777890</v>
      </c>
      <c r="Q16" s="161">
        <v>125333781</v>
      </c>
      <c r="R16" s="161">
        <v>88691524</v>
      </c>
      <c r="S16" s="161">
        <v>36642257</v>
      </c>
      <c r="T16" s="161">
        <v>0</v>
      </c>
      <c r="U16" s="161">
        <v>0</v>
      </c>
      <c r="V16" s="161">
        <v>36642257</v>
      </c>
      <c r="W16" s="161">
        <v>183777890</v>
      </c>
      <c r="X16">
        <v>183777890</v>
      </c>
      <c r="Y16">
        <v>125333781</v>
      </c>
      <c r="Z16">
        <v>125333781</v>
      </c>
      <c r="AA16">
        <v>1</v>
      </c>
    </row>
    <row r="17" spans="1:27" ht="12.75">
      <c r="A17" s="161">
        <v>120103</v>
      </c>
      <c r="B17" s="161" t="s">
        <v>83</v>
      </c>
      <c r="C17" s="161">
        <v>104588</v>
      </c>
      <c r="D17" s="161">
        <v>0</v>
      </c>
      <c r="E17" s="161">
        <v>104588</v>
      </c>
      <c r="F17" s="161">
        <v>0</v>
      </c>
      <c r="G17" s="161">
        <v>104588</v>
      </c>
      <c r="H17" s="161">
        <v>0</v>
      </c>
      <c r="I17" s="161">
        <v>0</v>
      </c>
      <c r="J17" s="161">
        <v>0</v>
      </c>
      <c r="K17" s="161">
        <v>1220155852</v>
      </c>
      <c r="L17" s="161">
        <v>1220155852</v>
      </c>
      <c r="M17" s="161">
        <v>272469414</v>
      </c>
      <c r="N17" s="161">
        <v>272469414</v>
      </c>
      <c r="O17" s="161">
        <v>147135633</v>
      </c>
      <c r="P17" s="161">
        <v>183777890</v>
      </c>
      <c r="Q17" s="161">
        <v>125333781</v>
      </c>
      <c r="R17" s="161">
        <v>88691524</v>
      </c>
      <c r="S17" s="161">
        <v>36642257</v>
      </c>
      <c r="T17" s="161">
        <v>0</v>
      </c>
      <c r="U17" s="161">
        <v>0</v>
      </c>
      <c r="V17" s="161">
        <v>36642257</v>
      </c>
      <c r="W17" s="161">
        <v>183777890</v>
      </c>
      <c r="X17">
        <v>183777890</v>
      </c>
      <c r="Y17">
        <v>125333781</v>
      </c>
      <c r="Z17">
        <v>125333781</v>
      </c>
      <c r="AA17">
        <v>1</v>
      </c>
    </row>
    <row r="18" spans="1:27" ht="12.75">
      <c r="A18" s="161">
        <v>120201</v>
      </c>
      <c r="B18" s="161" t="s">
        <v>152</v>
      </c>
      <c r="C18" s="161">
        <v>1911821</v>
      </c>
      <c r="D18" s="161">
        <v>0</v>
      </c>
      <c r="E18" s="161">
        <v>1911821</v>
      </c>
      <c r="F18" s="161">
        <v>0</v>
      </c>
      <c r="G18" s="161">
        <v>1911821</v>
      </c>
      <c r="H18" s="161">
        <v>0</v>
      </c>
      <c r="I18" s="161">
        <v>0</v>
      </c>
      <c r="J18" s="161">
        <v>0</v>
      </c>
      <c r="K18" s="161">
        <v>1220155852</v>
      </c>
      <c r="L18" s="161">
        <v>1220155852</v>
      </c>
      <c r="M18" s="161">
        <v>272469414</v>
      </c>
      <c r="N18" s="161">
        <v>272469414</v>
      </c>
      <c r="O18" s="161">
        <v>147135633</v>
      </c>
      <c r="P18" s="161">
        <v>183777890</v>
      </c>
      <c r="Q18" s="161">
        <v>125333781</v>
      </c>
      <c r="R18" s="161">
        <v>88691524</v>
      </c>
      <c r="S18" s="161">
        <v>36642257</v>
      </c>
      <c r="T18" s="161">
        <v>0</v>
      </c>
      <c r="U18" s="161">
        <v>0</v>
      </c>
      <c r="V18" s="161">
        <v>36642257</v>
      </c>
      <c r="W18" s="161">
        <v>183777890</v>
      </c>
      <c r="X18">
        <v>183777890</v>
      </c>
      <c r="Y18">
        <v>125333781</v>
      </c>
      <c r="Z18">
        <v>125333781</v>
      </c>
      <c r="AA18">
        <v>1</v>
      </c>
    </row>
    <row r="19" spans="1:27" ht="12.75">
      <c r="A19" s="161">
        <v>120204</v>
      </c>
      <c r="B19" s="161" t="s">
        <v>171</v>
      </c>
      <c r="C19" s="161">
        <v>6806250</v>
      </c>
      <c r="D19" s="161">
        <v>0</v>
      </c>
      <c r="E19" s="161">
        <v>6806250</v>
      </c>
      <c r="F19" s="161">
        <v>0</v>
      </c>
      <c r="G19" s="161">
        <v>6806250</v>
      </c>
      <c r="H19" s="161">
        <v>0</v>
      </c>
      <c r="I19" s="161">
        <v>0</v>
      </c>
      <c r="J19" s="161">
        <v>0</v>
      </c>
      <c r="K19" s="161">
        <v>1220155852</v>
      </c>
      <c r="L19" s="161">
        <v>1220155852</v>
      </c>
      <c r="M19" s="161">
        <v>272469414</v>
      </c>
      <c r="N19" s="161">
        <v>272469414</v>
      </c>
      <c r="O19" s="161">
        <v>147135633</v>
      </c>
      <c r="P19" s="161">
        <v>183777890</v>
      </c>
      <c r="Q19" s="161">
        <v>125333781</v>
      </c>
      <c r="R19" s="161">
        <v>88691524</v>
      </c>
      <c r="S19" s="161">
        <v>36642257</v>
      </c>
      <c r="T19" s="161">
        <v>0</v>
      </c>
      <c r="U19" s="161">
        <v>0</v>
      </c>
      <c r="V19" s="161">
        <v>36642257</v>
      </c>
      <c r="W19" s="161">
        <v>183777890</v>
      </c>
      <c r="X19">
        <v>183777890</v>
      </c>
      <c r="Y19">
        <v>125333781</v>
      </c>
      <c r="Z19">
        <v>125333781</v>
      </c>
      <c r="AA19">
        <v>1</v>
      </c>
    </row>
    <row r="20" spans="1:27" ht="12.75">
      <c r="A20" s="161">
        <v>120301</v>
      </c>
      <c r="B20" s="161" t="s">
        <v>172</v>
      </c>
      <c r="C20" s="161">
        <v>0</v>
      </c>
      <c r="D20" s="161">
        <v>81344</v>
      </c>
      <c r="E20" s="161">
        <v>0</v>
      </c>
      <c r="F20" s="161">
        <v>81344</v>
      </c>
      <c r="G20" s="161">
        <v>0</v>
      </c>
      <c r="H20" s="161">
        <v>81344</v>
      </c>
      <c r="I20" s="161">
        <v>0</v>
      </c>
      <c r="J20" s="161">
        <v>0</v>
      </c>
      <c r="K20" s="161">
        <v>1220155852</v>
      </c>
      <c r="L20" s="161">
        <v>1220155852</v>
      </c>
      <c r="M20" s="161">
        <v>272469414</v>
      </c>
      <c r="N20" s="161">
        <v>272469414</v>
      </c>
      <c r="O20" s="161">
        <v>147135633</v>
      </c>
      <c r="P20" s="161">
        <v>183777890</v>
      </c>
      <c r="Q20" s="161">
        <v>125333781</v>
      </c>
      <c r="R20" s="161">
        <v>88691524</v>
      </c>
      <c r="S20" s="161">
        <v>36642257</v>
      </c>
      <c r="T20" s="161">
        <v>0</v>
      </c>
      <c r="U20" s="161">
        <v>0</v>
      </c>
      <c r="V20" s="161">
        <v>36642257</v>
      </c>
      <c r="W20" s="161">
        <v>183777890</v>
      </c>
      <c r="X20">
        <v>183777890</v>
      </c>
      <c r="Y20">
        <v>125333781</v>
      </c>
      <c r="Z20">
        <v>125333781</v>
      </c>
      <c r="AA20">
        <v>1</v>
      </c>
    </row>
    <row r="21" spans="1:27" ht="12.75">
      <c r="A21" s="161">
        <v>120302</v>
      </c>
      <c r="B21" s="161" t="s">
        <v>84</v>
      </c>
      <c r="C21" s="161">
        <v>46484</v>
      </c>
      <c r="D21" s="161">
        <v>2237819</v>
      </c>
      <c r="E21" s="161">
        <v>0</v>
      </c>
      <c r="F21" s="161">
        <v>2191335</v>
      </c>
      <c r="G21" s="161">
        <v>0</v>
      </c>
      <c r="H21" s="161">
        <v>2191335</v>
      </c>
      <c r="I21" s="161">
        <v>0</v>
      </c>
      <c r="J21" s="161">
        <v>0</v>
      </c>
      <c r="K21" s="161">
        <v>1220155852</v>
      </c>
      <c r="L21" s="161">
        <v>1220155852</v>
      </c>
      <c r="M21" s="161">
        <v>272469414</v>
      </c>
      <c r="N21" s="161">
        <v>272469414</v>
      </c>
      <c r="O21" s="161">
        <v>147135633</v>
      </c>
      <c r="P21" s="161">
        <v>183777890</v>
      </c>
      <c r="Q21" s="161">
        <v>125333781</v>
      </c>
      <c r="R21" s="161">
        <v>88691524</v>
      </c>
      <c r="S21" s="161">
        <v>36642257</v>
      </c>
      <c r="T21" s="161">
        <v>0</v>
      </c>
      <c r="U21" s="161">
        <v>0</v>
      </c>
      <c r="V21" s="161">
        <v>36642257</v>
      </c>
      <c r="W21" s="161">
        <v>183777890</v>
      </c>
      <c r="X21">
        <v>183777890</v>
      </c>
      <c r="Y21">
        <v>125333781</v>
      </c>
      <c r="Z21">
        <v>125333781</v>
      </c>
      <c r="AA21">
        <v>1</v>
      </c>
    </row>
    <row r="22" spans="1:27" ht="12.75">
      <c r="A22" s="161">
        <v>120303</v>
      </c>
      <c r="B22" s="161" t="s">
        <v>173</v>
      </c>
      <c r="C22" s="161">
        <v>0</v>
      </c>
      <c r="D22" s="161">
        <v>273120</v>
      </c>
      <c r="E22" s="161">
        <v>0</v>
      </c>
      <c r="F22" s="161">
        <v>273120</v>
      </c>
      <c r="G22" s="161">
        <v>0</v>
      </c>
      <c r="H22" s="161">
        <v>273120</v>
      </c>
      <c r="I22" s="161">
        <v>0</v>
      </c>
      <c r="J22" s="161">
        <v>0</v>
      </c>
      <c r="K22" s="161">
        <v>1220155852</v>
      </c>
      <c r="L22" s="161">
        <v>1220155852</v>
      </c>
      <c r="M22" s="161">
        <v>272469414</v>
      </c>
      <c r="N22" s="161">
        <v>272469414</v>
      </c>
      <c r="O22" s="161">
        <v>147135633</v>
      </c>
      <c r="P22" s="161">
        <v>183777890</v>
      </c>
      <c r="Q22" s="161">
        <v>125333781</v>
      </c>
      <c r="R22" s="161">
        <v>88691524</v>
      </c>
      <c r="S22" s="161">
        <v>36642257</v>
      </c>
      <c r="T22" s="161">
        <v>0</v>
      </c>
      <c r="U22" s="161">
        <v>0</v>
      </c>
      <c r="V22" s="161">
        <v>36642257</v>
      </c>
      <c r="W22" s="161">
        <v>183777890</v>
      </c>
      <c r="X22">
        <v>183777890</v>
      </c>
      <c r="Y22">
        <v>125333781</v>
      </c>
      <c r="Z22">
        <v>125333781</v>
      </c>
      <c r="AA22">
        <v>1</v>
      </c>
    </row>
    <row r="23" spans="1:27" ht="12.75">
      <c r="A23" s="161">
        <v>120306</v>
      </c>
      <c r="B23" s="161" t="s">
        <v>174</v>
      </c>
      <c r="C23" s="161">
        <v>0</v>
      </c>
      <c r="D23" s="161">
        <v>680628</v>
      </c>
      <c r="E23" s="161">
        <v>0</v>
      </c>
      <c r="F23" s="161">
        <v>680628</v>
      </c>
      <c r="G23" s="161">
        <v>0</v>
      </c>
      <c r="H23" s="161">
        <v>680628</v>
      </c>
      <c r="I23" s="161">
        <v>0</v>
      </c>
      <c r="J23" s="161">
        <v>0</v>
      </c>
      <c r="K23" s="161">
        <v>1220155852</v>
      </c>
      <c r="L23" s="161">
        <v>1220155852</v>
      </c>
      <c r="M23" s="161">
        <v>272469414</v>
      </c>
      <c r="N23" s="161">
        <v>272469414</v>
      </c>
      <c r="O23" s="161">
        <v>147135633</v>
      </c>
      <c r="P23" s="161">
        <v>183777890</v>
      </c>
      <c r="Q23" s="161">
        <v>125333781</v>
      </c>
      <c r="R23" s="161">
        <v>88691524</v>
      </c>
      <c r="S23" s="161">
        <v>36642257</v>
      </c>
      <c r="T23" s="161">
        <v>0</v>
      </c>
      <c r="U23" s="161">
        <v>0</v>
      </c>
      <c r="V23" s="161">
        <v>36642257</v>
      </c>
      <c r="W23" s="161">
        <v>183777890</v>
      </c>
      <c r="X23">
        <v>183777890</v>
      </c>
      <c r="Y23">
        <v>125333781</v>
      </c>
      <c r="Z23">
        <v>125333781</v>
      </c>
      <c r="AA23">
        <v>1</v>
      </c>
    </row>
    <row r="24" spans="1:27" ht="12.75">
      <c r="A24" s="161">
        <v>130302</v>
      </c>
      <c r="B24" s="161" t="s">
        <v>155</v>
      </c>
      <c r="C24" s="161">
        <v>16555000</v>
      </c>
      <c r="D24" s="161">
        <v>16555000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1220155852</v>
      </c>
      <c r="L24" s="161">
        <v>1220155852</v>
      </c>
      <c r="M24" s="161">
        <v>272469414</v>
      </c>
      <c r="N24" s="161">
        <v>272469414</v>
      </c>
      <c r="O24" s="161">
        <v>147135633</v>
      </c>
      <c r="P24" s="161">
        <v>183777890</v>
      </c>
      <c r="Q24" s="161">
        <v>125333781</v>
      </c>
      <c r="R24" s="161">
        <v>88691524</v>
      </c>
      <c r="S24" s="161">
        <v>36642257</v>
      </c>
      <c r="T24" s="161">
        <v>0</v>
      </c>
      <c r="U24" s="161">
        <v>0</v>
      </c>
      <c r="V24" s="161">
        <v>36642257</v>
      </c>
      <c r="W24" s="161">
        <v>183777890</v>
      </c>
      <c r="X24">
        <v>183777890</v>
      </c>
      <c r="Y24">
        <v>125333781</v>
      </c>
      <c r="Z24">
        <v>125333781</v>
      </c>
      <c r="AA24">
        <v>1</v>
      </c>
    </row>
    <row r="25" spans="1:27" ht="12.75">
      <c r="A25" s="161">
        <v>210301</v>
      </c>
      <c r="B25" s="161" t="s">
        <v>24</v>
      </c>
      <c r="C25" s="161">
        <v>48861578</v>
      </c>
      <c r="D25" s="161">
        <v>61246780</v>
      </c>
      <c r="E25" s="161">
        <v>0</v>
      </c>
      <c r="F25" s="161">
        <v>12385202</v>
      </c>
      <c r="G25" s="161">
        <v>0</v>
      </c>
      <c r="H25" s="161">
        <v>12385202</v>
      </c>
      <c r="I25" s="161">
        <v>0</v>
      </c>
      <c r="J25" s="161">
        <v>0</v>
      </c>
      <c r="K25" s="161">
        <v>1220155852</v>
      </c>
      <c r="L25" s="161">
        <v>1220155852</v>
      </c>
      <c r="M25" s="161">
        <v>272469414</v>
      </c>
      <c r="N25" s="161">
        <v>272469414</v>
      </c>
      <c r="O25" s="161">
        <v>147135633</v>
      </c>
      <c r="P25" s="161">
        <v>183777890</v>
      </c>
      <c r="Q25" s="161">
        <v>125333781</v>
      </c>
      <c r="R25" s="161">
        <v>88691524</v>
      </c>
      <c r="S25" s="161">
        <v>36642257</v>
      </c>
      <c r="T25" s="161">
        <v>0</v>
      </c>
      <c r="U25" s="161">
        <v>0</v>
      </c>
      <c r="V25" s="161">
        <v>36642257</v>
      </c>
      <c r="W25" s="161">
        <v>183777890</v>
      </c>
      <c r="X25">
        <v>183777890</v>
      </c>
      <c r="Y25">
        <v>125333781</v>
      </c>
      <c r="Z25">
        <v>125333781</v>
      </c>
      <c r="AA25">
        <v>1</v>
      </c>
    </row>
    <row r="26" spans="1:27" ht="12.75">
      <c r="A26" s="161">
        <v>210303</v>
      </c>
      <c r="B26" s="161" t="s">
        <v>85</v>
      </c>
      <c r="C26" s="161">
        <v>3191774</v>
      </c>
      <c r="D26" s="161">
        <v>3342037</v>
      </c>
      <c r="E26" s="161">
        <v>0</v>
      </c>
      <c r="F26" s="161">
        <v>150263</v>
      </c>
      <c r="G26" s="161">
        <v>0</v>
      </c>
      <c r="H26" s="161">
        <v>150263</v>
      </c>
      <c r="I26" s="161">
        <v>0</v>
      </c>
      <c r="J26" s="161">
        <v>0</v>
      </c>
      <c r="K26" s="161">
        <v>1220155852</v>
      </c>
      <c r="L26" s="161">
        <v>1220155852</v>
      </c>
      <c r="M26" s="161">
        <v>272469414</v>
      </c>
      <c r="N26" s="161">
        <v>272469414</v>
      </c>
      <c r="O26" s="161">
        <v>147135633</v>
      </c>
      <c r="P26" s="161">
        <v>183777890</v>
      </c>
      <c r="Q26" s="161">
        <v>125333781</v>
      </c>
      <c r="R26" s="161">
        <v>88691524</v>
      </c>
      <c r="S26" s="161">
        <v>36642257</v>
      </c>
      <c r="T26" s="161">
        <v>0</v>
      </c>
      <c r="U26" s="161">
        <v>0</v>
      </c>
      <c r="V26" s="161">
        <v>36642257</v>
      </c>
      <c r="W26" s="161">
        <v>183777890</v>
      </c>
      <c r="X26">
        <v>183777890</v>
      </c>
      <c r="Y26">
        <v>125333781</v>
      </c>
      <c r="Z26">
        <v>125333781</v>
      </c>
      <c r="AA26">
        <v>1</v>
      </c>
    </row>
    <row r="27" spans="1:27" ht="12.75">
      <c r="A27" s="161">
        <v>210305</v>
      </c>
      <c r="B27" s="161" t="s">
        <v>128</v>
      </c>
      <c r="C27" s="161">
        <v>190000</v>
      </c>
      <c r="D27" s="161">
        <v>685000</v>
      </c>
      <c r="E27" s="161">
        <v>0</v>
      </c>
      <c r="F27" s="161">
        <v>495000</v>
      </c>
      <c r="G27" s="161">
        <v>0</v>
      </c>
      <c r="H27" s="161">
        <v>495000</v>
      </c>
      <c r="I27" s="161">
        <v>0</v>
      </c>
      <c r="J27" s="161">
        <v>0</v>
      </c>
      <c r="K27" s="161">
        <v>1220155852</v>
      </c>
      <c r="L27" s="161">
        <v>1220155852</v>
      </c>
      <c r="M27" s="161">
        <v>272469414</v>
      </c>
      <c r="N27" s="161">
        <v>272469414</v>
      </c>
      <c r="O27" s="161">
        <v>147135633</v>
      </c>
      <c r="P27" s="161">
        <v>183777890</v>
      </c>
      <c r="Q27" s="161">
        <v>125333781</v>
      </c>
      <c r="R27" s="161">
        <v>88691524</v>
      </c>
      <c r="S27" s="161">
        <v>36642257</v>
      </c>
      <c r="T27" s="161">
        <v>0</v>
      </c>
      <c r="U27" s="161">
        <v>0</v>
      </c>
      <c r="V27" s="161">
        <v>36642257</v>
      </c>
      <c r="W27" s="161">
        <v>183777890</v>
      </c>
      <c r="X27">
        <v>183777890</v>
      </c>
      <c r="Y27">
        <v>125333781</v>
      </c>
      <c r="Z27">
        <v>125333781</v>
      </c>
      <c r="AA27">
        <v>1</v>
      </c>
    </row>
    <row r="28" spans="1:27" ht="12.75">
      <c r="A28" s="161">
        <v>210306</v>
      </c>
      <c r="B28" s="161" t="s">
        <v>116</v>
      </c>
      <c r="C28" s="161">
        <v>0</v>
      </c>
      <c r="D28" s="161">
        <v>149698</v>
      </c>
      <c r="E28" s="161">
        <v>0</v>
      </c>
      <c r="F28" s="161">
        <v>149698</v>
      </c>
      <c r="G28" s="161">
        <v>0</v>
      </c>
      <c r="H28" s="161">
        <v>149698</v>
      </c>
      <c r="I28" s="161">
        <v>0</v>
      </c>
      <c r="J28" s="161">
        <v>0</v>
      </c>
      <c r="K28" s="161">
        <v>1220155852</v>
      </c>
      <c r="L28" s="161">
        <v>1220155852</v>
      </c>
      <c r="M28" s="161">
        <v>272469414</v>
      </c>
      <c r="N28" s="161">
        <v>272469414</v>
      </c>
      <c r="O28" s="161">
        <v>147135633</v>
      </c>
      <c r="P28" s="161">
        <v>183777890</v>
      </c>
      <c r="Q28" s="161">
        <v>125333781</v>
      </c>
      <c r="R28" s="161">
        <v>88691524</v>
      </c>
      <c r="S28" s="161">
        <v>36642257</v>
      </c>
      <c r="T28" s="161">
        <v>0</v>
      </c>
      <c r="U28" s="161">
        <v>0</v>
      </c>
      <c r="V28" s="161">
        <v>36642257</v>
      </c>
      <c r="W28" s="161">
        <v>183777890</v>
      </c>
      <c r="X28">
        <v>183777890</v>
      </c>
      <c r="Y28">
        <v>125333781</v>
      </c>
      <c r="Z28">
        <v>125333781</v>
      </c>
      <c r="AA28">
        <v>1</v>
      </c>
    </row>
    <row r="29" spans="1:27" ht="12.75">
      <c r="A29" s="161">
        <v>210307</v>
      </c>
      <c r="B29" s="161" t="s">
        <v>156</v>
      </c>
      <c r="C29" s="161">
        <v>179181</v>
      </c>
      <c r="D29" s="161">
        <v>224524</v>
      </c>
      <c r="E29" s="161">
        <v>0</v>
      </c>
      <c r="F29" s="161">
        <v>45343</v>
      </c>
      <c r="G29" s="161">
        <v>0</v>
      </c>
      <c r="H29" s="161">
        <v>45343</v>
      </c>
      <c r="I29" s="161">
        <v>0</v>
      </c>
      <c r="J29" s="161">
        <v>0</v>
      </c>
      <c r="K29" s="161">
        <v>1220155852</v>
      </c>
      <c r="L29" s="161">
        <v>1220155852</v>
      </c>
      <c r="M29" s="161">
        <v>272469414</v>
      </c>
      <c r="N29" s="161">
        <v>272469414</v>
      </c>
      <c r="O29" s="161">
        <v>147135633</v>
      </c>
      <c r="P29" s="161">
        <v>183777890</v>
      </c>
      <c r="Q29" s="161">
        <v>125333781</v>
      </c>
      <c r="R29" s="161">
        <v>88691524</v>
      </c>
      <c r="S29" s="161">
        <v>36642257</v>
      </c>
      <c r="T29" s="161">
        <v>0</v>
      </c>
      <c r="U29" s="161">
        <v>0</v>
      </c>
      <c r="V29" s="161">
        <v>36642257</v>
      </c>
      <c r="W29" s="161">
        <v>183777890</v>
      </c>
      <c r="X29">
        <v>183777890</v>
      </c>
      <c r="Y29">
        <v>125333781</v>
      </c>
      <c r="Z29">
        <v>125333781</v>
      </c>
      <c r="AA29">
        <v>1</v>
      </c>
    </row>
    <row r="30" spans="1:27" ht="12.75">
      <c r="A30" s="161">
        <v>210309</v>
      </c>
      <c r="B30" s="161" t="s">
        <v>86</v>
      </c>
      <c r="C30" s="161">
        <v>10000000</v>
      </c>
      <c r="D30" s="161">
        <v>25850000</v>
      </c>
      <c r="E30" s="161">
        <v>0</v>
      </c>
      <c r="F30" s="161">
        <v>15850000</v>
      </c>
      <c r="G30" s="161">
        <v>0</v>
      </c>
      <c r="H30" s="161">
        <v>15850000</v>
      </c>
      <c r="I30" s="161">
        <v>0</v>
      </c>
      <c r="J30" s="161">
        <v>0</v>
      </c>
      <c r="K30" s="161">
        <v>1220155852</v>
      </c>
      <c r="L30" s="161">
        <v>1220155852</v>
      </c>
      <c r="M30" s="161">
        <v>272469414</v>
      </c>
      <c r="N30" s="161">
        <v>272469414</v>
      </c>
      <c r="O30" s="161">
        <v>147135633</v>
      </c>
      <c r="P30" s="161">
        <v>183777890</v>
      </c>
      <c r="Q30" s="161">
        <v>125333781</v>
      </c>
      <c r="R30" s="161">
        <v>88691524</v>
      </c>
      <c r="S30" s="161">
        <v>36642257</v>
      </c>
      <c r="T30" s="161">
        <v>0</v>
      </c>
      <c r="U30" s="161">
        <v>0</v>
      </c>
      <c r="V30" s="161">
        <v>36642257</v>
      </c>
      <c r="W30" s="161">
        <v>183777890</v>
      </c>
      <c r="X30">
        <v>183777890</v>
      </c>
      <c r="Y30">
        <v>125333781</v>
      </c>
      <c r="Z30">
        <v>125333781</v>
      </c>
      <c r="AA30">
        <v>1</v>
      </c>
    </row>
    <row r="31" spans="1:27" ht="12.75">
      <c r="A31" s="161">
        <v>210311</v>
      </c>
      <c r="B31" s="161" t="s">
        <v>159</v>
      </c>
      <c r="C31" s="161">
        <v>20000000</v>
      </c>
      <c r="D31" s="161">
        <v>20000000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1220155852</v>
      </c>
      <c r="L31" s="161">
        <v>1220155852</v>
      </c>
      <c r="M31" s="161">
        <v>272469414</v>
      </c>
      <c r="N31" s="161">
        <v>272469414</v>
      </c>
      <c r="O31" s="161">
        <v>147135633</v>
      </c>
      <c r="P31" s="161">
        <v>183777890</v>
      </c>
      <c r="Q31" s="161">
        <v>125333781</v>
      </c>
      <c r="R31" s="161">
        <v>88691524</v>
      </c>
      <c r="S31" s="161">
        <v>36642257</v>
      </c>
      <c r="T31" s="161">
        <v>0</v>
      </c>
      <c r="U31" s="161">
        <v>0</v>
      </c>
      <c r="V31" s="161">
        <v>36642257</v>
      </c>
      <c r="W31" s="161">
        <v>183777890</v>
      </c>
      <c r="X31">
        <v>183777890</v>
      </c>
      <c r="Y31">
        <v>125333781</v>
      </c>
      <c r="Z31">
        <v>125333781</v>
      </c>
      <c r="AA31">
        <v>1</v>
      </c>
    </row>
    <row r="32" spans="1:27" ht="12.75">
      <c r="A32" s="161">
        <v>210401</v>
      </c>
      <c r="B32" s="161" t="s">
        <v>87</v>
      </c>
      <c r="C32" s="161">
        <v>57718531</v>
      </c>
      <c r="D32" s="161">
        <v>62263303</v>
      </c>
      <c r="E32" s="161">
        <v>0</v>
      </c>
      <c r="F32" s="161">
        <v>4544772</v>
      </c>
      <c r="G32" s="161">
        <v>0</v>
      </c>
      <c r="H32" s="161">
        <v>4544772</v>
      </c>
      <c r="I32" s="161">
        <v>0</v>
      </c>
      <c r="J32" s="161">
        <v>0</v>
      </c>
      <c r="K32" s="161">
        <v>1220155852</v>
      </c>
      <c r="L32" s="161">
        <v>1220155852</v>
      </c>
      <c r="M32" s="161">
        <v>272469414</v>
      </c>
      <c r="N32" s="161">
        <v>272469414</v>
      </c>
      <c r="O32" s="161">
        <v>147135633</v>
      </c>
      <c r="P32" s="161">
        <v>183777890</v>
      </c>
      <c r="Q32" s="161">
        <v>125333781</v>
      </c>
      <c r="R32" s="161">
        <v>88691524</v>
      </c>
      <c r="S32" s="161">
        <v>36642257</v>
      </c>
      <c r="T32" s="161">
        <v>0</v>
      </c>
      <c r="U32" s="161">
        <v>0</v>
      </c>
      <c r="V32" s="161">
        <v>36642257</v>
      </c>
      <c r="W32" s="161">
        <v>183777890</v>
      </c>
      <c r="X32">
        <v>183777890</v>
      </c>
      <c r="Y32">
        <v>125333781</v>
      </c>
      <c r="Z32">
        <v>125333781</v>
      </c>
      <c r="AA32">
        <v>1</v>
      </c>
    </row>
    <row r="33" spans="1:27" ht="12.75">
      <c r="A33" s="161">
        <v>210402</v>
      </c>
      <c r="B33" s="161" t="s">
        <v>166</v>
      </c>
      <c r="C33" s="161">
        <v>115000</v>
      </c>
      <c r="D33" s="161">
        <v>185000</v>
      </c>
      <c r="E33" s="161">
        <v>0</v>
      </c>
      <c r="F33" s="161">
        <v>70000</v>
      </c>
      <c r="G33" s="161">
        <v>0</v>
      </c>
      <c r="H33" s="161">
        <v>70000</v>
      </c>
      <c r="I33" s="161">
        <v>0</v>
      </c>
      <c r="J33" s="161">
        <v>0</v>
      </c>
      <c r="K33" s="161">
        <v>1220155852</v>
      </c>
      <c r="L33" s="161">
        <v>1220155852</v>
      </c>
      <c r="M33" s="161">
        <v>272469414</v>
      </c>
      <c r="N33" s="161">
        <v>272469414</v>
      </c>
      <c r="O33" s="161">
        <v>147135633</v>
      </c>
      <c r="P33" s="161">
        <v>183777890</v>
      </c>
      <c r="Q33" s="161">
        <v>125333781</v>
      </c>
      <c r="R33" s="161">
        <v>88691524</v>
      </c>
      <c r="S33" s="161">
        <v>36642257</v>
      </c>
      <c r="T33" s="161">
        <v>0</v>
      </c>
      <c r="U33" s="161">
        <v>0</v>
      </c>
      <c r="V33" s="161">
        <v>36642257</v>
      </c>
      <c r="W33" s="161">
        <v>183777890</v>
      </c>
      <c r="X33">
        <v>183777890</v>
      </c>
      <c r="Y33">
        <v>125333781</v>
      </c>
      <c r="Z33">
        <v>125333781</v>
      </c>
      <c r="AA33">
        <v>1</v>
      </c>
    </row>
    <row r="34" spans="1:27" ht="12.75">
      <c r="A34" s="161">
        <v>210501</v>
      </c>
      <c r="B34" s="161" t="s">
        <v>184</v>
      </c>
      <c r="C34" s="161">
        <v>25332</v>
      </c>
      <c r="D34" s="161">
        <v>25332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1220155852</v>
      </c>
      <c r="L34" s="161">
        <v>1220155852</v>
      </c>
      <c r="M34" s="161">
        <v>272469414</v>
      </c>
      <c r="N34" s="161">
        <v>272469414</v>
      </c>
      <c r="O34" s="161">
        <v>147135633</v>
      </c>
      <c r="P34" s="161">
        <v>183777890</v>
      </c>
      <c r="Q34" s="161">
        <v>125333781</v>
      </c>
      <c r="R34" s="161">
        <v>88691524</v>
      </c>
      <c r="S34" s="161">
        <v>36642257</v>
      </c>
      <c r="T34" s="161">
        <v>0</v>
      </c>
      <c r="U34" s="161">
        <v>0</v>
      </c>
      <c r="V34" s="161">
        <v>36642257</v>
      </c>
      <c r="W34" s="161">
        <v>183777890</v>
      </c>
      <c r="X34">
        <v>183777890</v>
      </c>
      <c r="Y34">
        <v>125333781</v>
      </c>
      <c r="Z34">
        <v>125333781</v>
      </c>
      <c r="AA34">
        <v>1</v>
      </c>
    </row>
    <row r="35" spans="1:27" ht="12.75">
      <c r="A35" s="161">
        <v>210502</v>
      </c>
      <c r="B35" s="161" t="s">
        <v>162</v>
      </c>
      <c r="C35" s="161">
        <v>22283</v>
      </c>
      <c r="D35" s="161">
        <v>22283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1220155852</v>
      </c>
      <c r="L35" s="161">
        <v>1220155852</v>
      </c>
      <c r="M35" s="161">
        <v>272469414</v>
      </c>
      <c r="N35" s="161">
        <v>272469414</v>
      </c>
      <c r="O35" s="161">
        <v>147135633</v>
      </c>
      <c r="P35" s="161">
        <v>183777890</v>
      </c>
      <c r="Q35" s="161">
        <v>125333781</v>
      </c>
      <c r="R35" s="161">
        <v>88691524</v>
      </c>
      <c r="S35" s="161">
        <v>36642257</v>
      </c>
      <c r="T35" s="161">
        <v>0</v>
      </c>
      <c r="U35" s="161">
        <v>0</v>
      </c>
      <c r="V35" s="161">
        <v>36642257</v>
      </c>
      <c r="W35" s="161">
        <v>183777890</v>
      </c>
      <c r="X35">
        <v>183777890</v>
      </c>
      <c r="Y35">
        <v>125333781</v>
      </c>
      <c r="Z35">
        <v>125333781</v>
      </c>
      <c r="AA35">
        <v>1</v>
      </c>
    </row>
    <row r="36" spans="1:27" ht="12.75">
      <c r="A36" s="161">
        <v>210503</v>
      </c>
      <c r="B36" s="161" t="s">
        <v>88</v>
      </c>
      <c r="C36" s="161">
        <v>920359</v>
      </c>
      <c r="D36" s="161">
        <v>920359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1220155852</v>
      </c>
      <c r="L36" s="161">
        <v>1220155852</v>
      </c>
      <c r="M36" s="161">
        <v>272469414</v>
      </c>
      <c r="N36" s="161">
        <v>272469414</v>
      </c>
      <c r="O36" s="161">
        <v>147135633</v>
      </c>
      <c r="P36" s="161">
        <v>183777890</v>
      </c>
      <c r="Q36" s="161">
        <v>125333781</v>
      </c>
      <c r="R36" s="161">
        <v>88691524</v>
      </c>
      <c r="S36" s="161">
        <v>36642257</v>
      </c>
      <c r="T36" s="161">
        <v>0</v>
      </c>
      <c r="U36" s="161">
        <v>0</v>
      </c>
      <c r="V36" s="161">
        <v>36642257</v>
      </c>
      <c r="W36" s="161">
        <v>183777890</v>
      </c>
      <c r="X36">
        <v>183777890</v>
      </c>
      <c r="Y36">
        <v>125333781</v>
      </c>
      <c r="Z36">
        <v>125333781</v>
      </c>
      <c r="AA36">
        <v>1</v>
      </c>
    </row>
    <row r="37" spans="1:27" ht="12.75">
      <c r="A37" s="161">
        <v>210505</v>
      </c>
      <c r="B37" s="161" t="s">
        <v>89</v>
      </c>
      <c r="C37" s="161">
        <v>879123</v>
      </c>
      <c r="D37" s="161">
        <v>978689</v>
      </c>
      <c r="E37" s="161">
        <v>0</v>
      </c>
      <c r="F37" s="161">
        <v>99566</v>
      </c>
      <c r="G37" s="161">
        <v>0</v>
      </c>
      <c r="H37" s="161">
        <v>99566</v>
      </c>
      <c r="I37" s="161">
        <v>0</v>
      </c>
      <c r="J37" s="161">
        <v>0</v>
      </c>
      <c r="K37" s="161">
        <v>1220155852</v>
      </c>
      <c r="L37" s="161">
        <v>1220155852</v>
      </c>
      <c r="M37" s="161">
        <v>272469414</v>
      </c>
      <c r="N37" s="161">
        <v>272469414</v>
      </c>
      <c r="O37" s="161">
        <v>147135633</v>
      </c>
      <c r="P37" s="161">
        <v>183777890</v>
      </c>
      <c r="Q37" s="161">
        <v>125333781</v>
      </c>
      <c r="R37" s="161">
        <v>88691524</v>
      </c>
      <c r="S37" s="161">
        <v>36642257</v>
      </c>
      <c r="T37" s="161">
        <v>0</v>
      </c>
      <c r="U37" s="161">
        <v>0</v>
      </c>
      <c r="V37" s="161">
        <v>36642257</v>
      </c>
      <c r="W37" s="161">
        <v>183777890</v>
      </c>
      <c r="X37">
        <v>183777890</v>
      </c>
      <c r="Y37">
        <v>125333781</v>
      </c>
      <c r="Z37">
        <v>125333781</v>
      </c>
      <c r="AA37">
        <v>1</v>
      </c>
    </row>
    <row r="38" spans="1:27" ht="12.75">
      <c r="A38" s="161">
        <v>210506</v>
      </c>
      <c r="B38" s="161" t="s">
        <v>90</v>
      </c>
      <c r="C38" s="161">
        <v>1608817</v>
      </c>
      <c r="D38" s="161">
        <v>1742885</v>
      </c>
      <c r="E38" s="161">
        <v>0</v>
      </c>
      <c r="F38" s="161">
        <v>134068</v>
      </c>
      <c r="G38" s="161">
        <v>0</v>
      </c>
      <c r="H38" s="161">
        <v>134068</v>
      </c>
      <c r="I38" s="161">
        <v>0</v>
      </c>
      <c r="J38" s="161">
        <v>0</v>
      </c>
      <c r="K38" s="161">
        <v>1220155852</v>
      </c>
      <c r="L38" s="161">
        <v>1220155852</v>
      </c>
      <c r="M38" s="161">
        <v>272469414</v>
      </c>
      <c r="N38" s="161">
        <v>272469414</v>
      </c>
      <c r="O38" s="161">
        <v>147135633</v>
      </c>
      <c r="P38" s="161">
        <v>183777890</v>
      </c>
      <c r="Q38" s="161">
        <v>125333781</v>
      </c>
      <c r="R38" s="161">
        <v>88691524</v>
      </c>
      <c r="S38" s="161">
        <v>36642257</v>
      </c>
      <c r="T38" s="161">
        <v>0</v>
      </c>
      <c r="U38" s="161">
        <v>0</v>
      </c>
      <c r="V38" s="161">
        <v>36642257</v>
      </c>
      <c r="W38" s="161">
        <v>183777890</v>
      </c>
      <c r="X38">
        <v>183777890</v>
      </c>
      <c r="Y38">
        <v>125333781</v>
      </c>
      <c r="Z38">
        <v>125333781</v>
      </c>
      <c r="AA38">
        <v>1</v>
      </c>
    </row>
    <row r="39" spans="1:27" ht="12.75">
      <c r="A39" s="161">
        <v>210507</v>
      </c>
      <c r="B39" s="161" t="s">
        <v>91</v>
      </c>
      <c r="C39" s="161">
        <v>13666211</v>
      </c>
      <c r="D39" s="161">
        <v>14713002</v>
      </c>
      <c r="E39" s="161">
        <v>0</v>
      </c>
      <c r="F39" s="161">
        <v>1046791</v>
      </c>
      <c r="G39" s="161">
        <v>0</v>
      </c>
      <c r="H39" s="161">
        <v>1046791</v>
      </c>
      <c r="I39" s="161">
        <v>0</v>
      </c>
      <c r="J39" s="161">
        <v>0</v>
      </c>
      <c r="K39" s="161">
        <v>1220155852</v>
      </c>
      <c r="L39" s="161">
        <v>1220155852</v>
      </c>
      <c r="M39" s="161">
        <v>272469414</v>
      </c>
      <c r="N39" s="161">
        <v>272469414</v>
      </c>
      <c r="O39" s="161">
        <v>147135633</v>
      </c>
      <c r="P39" s="161">
        <v>183777890</v>
      </c>
      <c r="Q39" s="161">
        <v>125333781</v>
      </c>
      <c r="R39" s="161">
        <v>88691524</v>
      </c>
      <c r="S39" s="161">
        <v>36642257</v>
      </c>
      <c r="T39" s="161">
        <v>0</v>
      </c>
      <c r="U39" s="161">
        <v>0</v>
      </c>
      <c r="V39" s="161">
        <v>36642257</v>
      </c>
      <c r="W39" s="161">
        <v>183777890</v>
      </c>
      <c r="X39">
        <v>183777890</v>
      </c>
      <c r="Y39">
        <v>125333781</v>
      </c>
      <c r="Z39">
        <v>125333781</v>
      </c>
      <c r="AA39">
        <v>1</v>
      </c>
    </row>
    <row r="40" spans="1:27" ht="12.75">
      <c r="A40" s="161">
        <v>210508</v>
      </c>
      <c r="B40" s="161" t="s">
        <v>92</v>
      </c>
      <c r="C40" s="161">
        <v>5715171</v>
      </c>
      <c r="D40" s="161">
        <v>6196496</v>
      </c>
      <c r="E40" s="161">
        <v>0</v>
      </c>
      <c r="F40" s="161">
        <v>481325</v>
      </c>
      <c r="G40" s="161">
        <v>0</v>
      </c>
      <c r="H40" s="161">
        <v>481325</v>
      </c>
      <c r="I40" s="161">
        <v>0</v>
      </c>
      <c r="J40" s="161">
        <v>0</v>
      </c>
      <c r="K40" s="161">
        <v>1220155852</v>
      </c>
      <c r="L40" s="161">
        <v>1220155852</v>
      </c>
      <c r="M40" s="161">
        <v>272469414</v>
      </c>
      <c r="N40" s="161">
        <v>272469414</v>
      </c>
      <c r="O40" s="161">
        <v>147135633</v>
      </c>
      <c r="P40" s="161">
        <v>183777890</v>
      </c>
      <c r="Q40" s="161">
        <v>125333781</v>
      </c>
      <c r="R40" s="161">
        <v>88691524</v>
      </c>
      <c r="S40" s="161">
        <v>36642257</v>
      </c>
      <c r="T40" s="161">
        <v>0</v>
      </c>
      <c r="U40" s="161">
        <v>0</v>
      </c>
      <c r="V40" s="161">
        <v>36642257</v>
      </c>
      <c r="W40" s="161">
        <v>183777890</v>
      </c>
      <c r="X40">
        <v>183777890</v>
      </c>
      <c r="Y40">
        <v>125333781</v>
      </c>
      <c r="Z40">
        <v>125333781</v>
      </c>
      <c r="AA40">
        <v>1</v>
      </c>
    </row>
    <row r="41" spans="1:27" ht="12.75">
      <c r="A41" s="161">
        <v>210511</v>
      </c>
      <c r="B41" s="161" t="s">
        <v>93</v>
      </c>
      <c r="C41" s="161">
        <v>718451</v>
      </c>
      <c r="D41" s="161">
        <v>769527</v>
      </c>
      <c r="E41" s="161">
        <v>0</v>
      </c>
      <c r="F41" s="161">
        <v>51076</v>
      </c>
      <c r="G41" s="161">
        <v>0</v>
      </c>
      <c r="H41" s="161">
        <v>51076</v>
      </c>
      <c r="I41" s="161">
        <v>0</v>
      </c>
      <c r="J41" s="161">
        <v>0</v>
      </c>
      <c r="K41" s="161">
        <v>1220155852</v>
      </c>
      <c r="L41" s="161">
        <v>1220155852</v>
      </c>
      <c r="M41" s="161">
        <v>272469414</v>
      </c>
      <c r="N41" s="161">
        <v>272469414</v>
      </c>
      <c r="O41" s="161">
        <v>147135633</v>
      </c>
      <c r="P41" s="161">
        <v>183777890</v>
      </c>
      <c r="Q41" s="161">
        <v>125333781</v>
      </c>
      <c r="R41" s="161">
        <v>88691524</v>
      </c>
      <c r="S41" s="161">
        <v>36642257</v>
      </c>
      <c r="T41" s="161">
        <v>0</v>
      </c>
      <c r="U41" s="161">
        <v>0</v>
      </c>
      <c r="V41" s="161">
        <v>36642257</v>
      </c>
      <c r="W41" s="161">
        <v>183777890</v>
      </c>
      <c r="X41">
        <v>183777890</v>
      </c>
      <c r="Y41">
        <v>125333781</v>
      </c>
      <c r="Z41">
        <v>125333781</v>
      </c>
      <c r="AA41">
        <v>1</v>
      </c>
    </row>
    <row r="42" spans="1:27" ht="12.75">
      <c r="A42" s="161">
        <v>210602</v>
      </c>
      <c r="B42" s="161" t="s">
        <v>160</v>
      </c>
      <c r="C42" s="161">
        <v>141138</v>
      </c>
      <c r="D42" s="161">
        <v>141138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1220155852</v>
      </c>
      <c r="L42" s="161">
        <v>1220155852</v>
      </c>
      <c r="M42" s="161">
        <v>272469414</v>
      </c>
      <c r="N42" s="161">
        <v>272469414</v>
      </c>
      <c r="O42" s="161">
        <v>147135633</v>
      </c>
      <c r="P42" s="161">
        <v>183777890</v>
      </c>
      <c r="Q42" s="161">
        <v>125333781</v>
      </c>
      <c r="R42" s="161">
        <v>88691524</v>
      </c>
      <c r="S42" s="161">
        <v>36642257</v>
      </c>
      <c r="T42" s="161">
        <v>0</v>
      </c>
      <c r="U42" s="161">
        <v>0</v>
      </c>
      <c r="V42" s="161">
        <v>36642257</v>
      </c>
      <c r="W42" s="161">
        <v>183777890</v>
      </c>
      <c r="X42">
        <v>183777890</v>
      </c>
      <c r="Y42">
        <v>125333781</v>
      </c>
      <c r="Z42">
        <v>125333781</v>
      </c>
      <c r="AA42">
        <v>1</v>
      </c>
    </row>
    <row r="43" spans="1:27" ht="12.75">
      <c r="A43" s="161">
        <v>210608</v>
      </c>
      <c r="B43" s="161" t="s">
        <v>129</v>
      </c>
      <c r="C43" s="161">
        <v>14849774</v>
      </c>
      <c r="D43" s="161">
        <v>23549774</v>
      </c>
      <c r="E43" s="161">
        <v>0</v>
      </c>
      <c r="F43" s="161">
        <v>8700000</v>
      </c>
      <c r="G43" s="161">
        <v>0</v>
      </c>
      <c r="H43" s="161">
        <v>8700000</v>
      </c>
      <c r="I43" s="161">
        <v>0</v>
      </c>
      <c r="J43" s="161">
        <v>0</v>
      </c>
      <c r="K43" s="161">
        <v>1220155852</v>
      </c>
      <c r="L43" s="161">
        <v>1220155852</v>
      </c>
      <c r="M43" s="161">
        <v>272469414</v>
      </c>
      <c r="N43" s="161">
        <v>272469414</v>
      </c>
      <c r="O43" s="161">
        <v>147135633</v>
      </c>
      <c r="P43" s="161">
        <v>183777890</v>
      </c>
      <c r="Q43" s="161">
        <v>125333781</v>
      </c>
      <c r="R43" s="161">
        <v>88691524</v>
      </c>
      <c r="S43" s="161">
        <v>36642257</v>
      </c>
      <c r="T43" s="161">
        <v>0</v>
      </c>
      <c r="U43" s="161">
        <v>0</v>
      </c>
      <c r="V43" s="161">
        <v>36642257</v>
      </c>
      <c r="W43" s="161">
        <v>183777890</v>
      </c>
      <c r="X43">
        <v>183777890</v>
      </c>
      <c r="Y43">
        <v>125333781</v>
      </c>
      <c r="Z43">
        <v>125333781</v>
      </c>
      <c r="AA43">
        <v>1</v>
      </c>
    </row>
    <row r="44" spans="1:27" ht="12.75">
      <c r="A44" s="161">
        <v>230101</v>
      </c>
      <c r="B44" s="161" t="s">
        <v>25</v>
      </c>
      <c r="C44" s="161">
        <v>0</v>
      </c>
      <c r="D44" s="161">
        <v>1000000</v>
      </c>
      <c r="E44" s="161">
        <v>0</v>
      </c>
      <c r="F44" s="161">
        <v>1000000</v>
      </c>
      <c r="G44" s="161">
        <v>0</v>
      </c>
      <c r="H44" s="161">
        <v>1000000</v>
      </c>
      <c r="I44" s="161">
        <v>0</v>
      </c>
      <c r="J44" s="161">
        <v>0</v>
      </c>
      <c r="K44" s="161">
        <v>1220155852</v>
      </c>
      <c r="L44" s="161">
        <v>1220155852</v>
      </c>
      <c r="M44" s="161">
        <v>272469414</v>
      </c>
      <c r="N44" s="161">
        <v>272469414</v>
      </c>
      <c r="O44" s="161">
        <v>147135633</v>
      </c>
      <c r="P44" s="161">
        <v>183777890</v>
      </c>
      <c r="Q44" s="161">
        <v>125333781</v>
      </c>
      <c r="R44" s="161">
        <v>88691524</v>
      </c>
      <c r="S44" s="161">
        <v>36642257</v>
      </c>
      <c r="T44" s="161">
        <v>0</v>
      </c>
      <c r="U44" s="161">
        <v>0</v>
      </c>
      <c r="V44" s="161">
        <v>36642257</v>
      </c>
      <c r="W44" s="161">
        <v>183777890</v>
      </c>
      <c r="X44">
        <v>183777890</v>
      </c>
      <c r="Y44">
        <v>125333781</v>
      </c>
      <c r="Z44">
        <v>125333781</v>
      </c>
      <c r="AA44">
        <v>1</v>
      </c>
    </row>
    <row r="45" spans="1:27" ht="12.75">
      <c r="A45" s="161">
        <v>230102</v>
      </c>
      <c r="B45" s="161" t="s">
        <v>26</v>
      </c>
      <c r="C45" s="161">
        <v>0</v>
      </c>
      <c r="D45" s="161">
        <v>286576</v>
      </c>
      <c r="E45" s="161">
        <v>0</v>
      </c>
      <c r="F45" s="161">
        <v>286576</v>
      </c>
      <c r="G45" s="161">
        <v>0</v>
      </c>
      <c r="H45" s="161">
        <v>286576</v>
      </c>
      <c r="I45" s="161">
        <v>0</v>
      </c>
      <c r="J45" s="161">
        <v>0</v>
      </c>
      <c r="K45" s="161">
        <v>1220155852</v>
      </c>
      <c r="L45" s="161">
        <v>1220155852</v>
      </c>
      <c r="M45" s="161">
        <v>272469414</v>
      </c>
      <c r="N45" s="161">
        <v>272469414</v>
      </c>
      <c r="O45" s="161">
        <v>147135633</v>
      </c>
      <c r="P45" s="161">
        <v>183777890</v>
      </c>
      <c r="Q45" s="161">
        <v>125333781</v>
      </c>
      <c r="R45" s="161">
        <v>88691524</v>
      </c>
      <c r="S45" s="161">
        <v>36642257</v>
      </c>
      <c r="T45" s="161">
        <v>0</v>
      </c>
      <c r="U45" s="161">
        <v>0</v>
      </c>
      <c r="V45" s="161">
        <v>36642257</v>
      </c>
      <c r="W45" s="161">
        <v>183777890</v>
      </c>
      <c r="X45">
        <v>183777890</v>
      </c>
      <c r="Y45">
        <v>125333781</v>
      </c>
      <c r="Z45">
        <v>125333781</v>
      </c>
      <c r="AA45">
        <v>1</v>
      </c>
    </row>
    <row r="46" spans="1:27" ht="12.75">
      <c r="A46" s="161">
        <v>230301</v>
      </c>
      <c r="B46" s="161" t="s">
        <v>124</v>
      </c>
      <c r="C46" s="161">
        <v>0</v>
      </c>
      <c r="D46" s="161">
        <v>135061783</v>
      </c>
      <c r="E46" s="161">
        <v>0</v>
      </c>
      <c r="F46" s="161">
        <v>135061783</v>
      </c>
      <c r="G46" s="161">
        <v>0</v>
      </c>
      <c r="H46" s="161">
        <v>135061783</v>
      </c>
      <c r="I46" s="161">
        <v>0</v>
      </c>
      <c r="J46" s="161">
        <v>0</v>
      </c>
      <c r="K46" s="161">
        <v>1220155852</v>
      </c>
      <c r="L46" s="161">
        <v>1220155852</v>
      </c>
      <c r="M46" s="161">
        <v>272469414</v>
      </c>
      <c r="N46" s="161">
        <v>272469414</v>
      </c>
      <c r="O46" s="161">
        <v>147135633</v>
      </c>
      <c r="P46" s="161">
        <v>183777890</v>
      </c>
      <c r="Q46" s="161">
        <v>125333781</v>
      </c>
      <c r="R46" s="161">
        <v>88691524</v>
      </c>
      <c r="S46" s="161">
        <v>36642257</v>
      </c>
      <c r="T46" s="161">
        <v>0</v>
      </c>
      <c r="U46" s="161">
        <v>0</v>
      </c>
      <c r="V46" s="161">
        <v>36642257</v>
      </c>
      <c r="W46" s="161">
        <v>183777890</v>
      </c>
      <c r="X46">
        <v>183777890</v>
      </c>
      <c r="Y46">
        <v>125333781</v>
      </c>
      <c r="Z46">
        <v>125333781</v>
      </c>
      <c r="AA46">
        <v>1</v>
      </c>
    </row>
    <row r="47" spans="1:27" ht="12.75">
      <c r="A47" s="161">
        <v>230402</v>
      </c>
      <c r="B47" s="161" t="s">
        <v>163</v>
      </c>
      <c r="C47" s="161">
        <v>141666175</v>
      </c>
      <c r="D47" s="161">
        <v>141666175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1220155852</v>
      </c>
      <c r="L47" s="161">
        <v>1220155852</v>
      </c>
      <c r="M47" s="161">
        <v>272469414</v>
      </c>
      <c r="N47" s="161">
        <v>272469414</v>
      </c>
      <c r="O47" s="161">
        <v>147135633</v>
      </c>
      <c r="P47" s="161">
        <v>183777890</v>
      </c>
      <c r="Q47" s="161">
        <v>125333781</v>
      </c>
      <c r="R47" s="161">
        <v>88691524</v>
      </c>
      <c r="S47" s="161">
        <v>36642257</v>
      </c>
      <c r="T47" s="161">
        <v>0</v>
      </c>
      <c r="U47" s="161">
        <v>0</v>
      </c>
      <c r="V47" s="161">
        <v>36642257</v>
      </c>
      <c r="W47" s="161">
        <v>183777890</v>
      </c>
      <c r="X47">
        <v>183777890</v>
      </c>
      <c r="Y47">
        <v>125333781</v>
      </c>
      <c r="Z47">
        <v>125333781</v>
      </c>
      <c r="AA47">
        <v>1</v>
      </c>
    </row>
    <row r="48" spans="1:27" ht="12.75">
      <c r="A48" s="161">
        <v>310102</v>
      </c>
      <c r="B48" s="161" t="s">
        <v>149</v>
      </c>
      <c r="C48" s="161">
        <v>0</v>
      </c>
      <c r="D48" s="161">
        <v>311000</v>
      </c>
      <c r="E48" s="161">
        <v>0</v>
      </c>
      <c r="F48" s="161">
        <v>311000</v>
      </c>
      <c r="G48" s="161">
        <v>0</v>
      </c>
      <c r="H48" s="161">
        <v>0</v>
      </c>
      <c r="I48" s="161">
        <v>0</v>
      </c>
      <c r="J48" s="161">
        <v>311000</v>
      </c>
      <c r="K48" s="161">
        <v>1220155852</v>
      </c>
      <c r="L48" s="161">
        <v>1220155852</v>
      </c>
      <c r="M48" s="161">
        <v>272469414</v>
      </c>
      <c r="N48" s="161">
        <v>272469414</v>
      </c>
      <c r="O48" s="161">
        <v>147135633</v>
      </c>
      <c r="P48" s="161">
        <v>183777890</v>
      </c>
      <c r="Q48" s="161">
        <v>125333781</v>
      </c>
      <c r="R48" s="161">
        <v>88691524</v>
      </c>
      <c r="S48" s="161">
        <v>36642257</v>
      </c>
      <c r="T48" s="161">
        <v>0</v>
      </c>
      <c r="U48" s="161">
        <v>0</v>
      </c>
      <c r="V48" s="161">
        <v>36642257</v>
      </c>
      <c r="W48" s="161">
        <v>183777890</v>
      </c>
      <c r="X48">
        <v>183777890</v>
      </c>
      <c r="Y48">
        <v>125333781</v>
      </c>
      <c r="Z48">
        <v>125333781</v>
      </c>
      <c r="AA48">
        <v>1</v>
      </c>
    </row>
    <row r="49" spans="1:27" ht="12.75">
      <c r="A49" s="161">
        <v>310103</v>
      </c>
      <c r="B49" s="161" t="s">
        <v>150</v>
      </c>
      <c r="C49" s="161">
        <v>71572</v>
      </c>
      <c r="D49" s="161">
        <v>2334907</v>
      </c>
      <c r="E49" s="161">
        <v>0</v>
      </c>
      <c r="F49" s="161">
        <v>2263335</v>
      </c>
      <c r="G49" s="161">
        <v>0</v>
      </c>
      <c r="H49" s="161">
        <v>0</v>
      </c>
      <c r="I49" s="161">
        <v>0</v>
      </c>
      <c r="J49" s="161">
        <v>2263335</v>
      </c>
      <c r="K49" s="161">
        <v>1220155852</v>
      </c>
      <c r="L49" s="161">
        <v>1220155852</v>
      </c>
      <c r="M49" s="161">
        <v>272469414</v>
      </c>
      <c r="N49" s="161">
        <v>272469414</v>
      </c>
      <c r="O49" s="161">
        <v>147135633</v>
      </c>
      <c r="P49" s="161">
        <v>183777890</v>
      </c>
      <c r="Q49" s="161">
        <v>125333781</v>
      </c>
      <c r="R49" s="161">
        <v>88691524</v>
      </c>
      <c r="S49" s="161">
        <v>36642257</v>
      </c>
      <c r="T49" s="161">
        <v>0</v>
      </c>
      <c r="U49" s="161">
        <v>0</v>
      </c>
      <c r="V49" s="161">
        <v>36642257</v>
      </c>
      <c r="W49" s="161">
        <v>183777890</v>
      </c>
      <c r="X49">
        <v>183777890</v>
      </c>
      <c r="Y49">
        <v>125333781</v>
      </c>
      <c r="Z49">
        <v>125333781</v>
      </c>
      <c r="AA49">
        <v>1</v>
      </c>
    </row>
    <row r="50" spans="1:27" ht="12.75">
      <c r="A50" s="161">
        <v>310104</v>
      </c>
      <c r="B50" s="161" t="s">
        <v>94</v>
      </c>
      <c r="C50" s="161">
        <v>18733171</v>
      </c>
      <c r="D50" s="161">
        <v>50442700</v>
      </c>
      <c r="E50" s="161">
        <v>0</v>
      </c>
      <c r="F50" s="161">
        <v>31709529</v>
      </c>
      <c r="G50" s="161">
        <v>0</v>
      </c>
      <c r="H50" s="161">
        <v>0</v>
      </c>
      <c r="I50" s="161">
        <v>0</v>
      </c>
      <c r="J50" s="161">
        <v>31709529</v>
      </c>
      <c r="K50" s="161">
        <v>1220155852</v>
      </c>
      <c r="L50" s="161">
        <v>1220155852</v>
      </c>
      <c r="M50" s="161">
        <v>272469414</v>
      </c>
      <c r="N50" s="161">
        <v>272469414</v>
      </c>
      <c r="O50" s="161">
        <v>147135633</v>
      </c>
      <c r="P50" s="161">
        <v>183777890</v>
      </c>
      <c r="Q50" s="161">
        <v>125333781</v>
      </c>
      <c r="R50" s="161">
        <v>88691524</v>
      </c>
      <c r="S50" s="161">
        <v>36642257</v>
      </c>
      <c r="T50" s="161">
        <v>0</v>
      </c>
      <c r="U50" s="161">
        <v>0</v>
      </c>
      <c r="V50" s="161">
        <v>36642257</v>
      </c>
      <c r="W50" s="161">
        <v>183777890</v>
      </c>
      <c r="X50">
        <v>183777890</v>
      </c>
      <c r="Y50">
        <v>125333781</v>
      </c>
      <c r="Z50">
        <v>125333781</v>
      </c>
      <c r="AA50">
        <v>1</v>
      </c>
    </row>
    <row r="51" spans="1:27" ht="12.75">
      <c r="A51" s="161">
        <v>310106</v>
      </c>
      <c r="B51" s="161" t="s">
        <v>113</v>
      </c>
      <c r="C51" s="161">
        <v>0</v>
      </c>
      <c r="D51" s="161">
        <v>5250000</v>
      </c>
      <c r="E51" s="161">
        <v>0</v>
      </c>
      <c r="F51" s="161">
        <v>5250000</v>
      </c>
      <c r="G51" s="161">
        <v>0</v>
      </c>
      <c r="H51" s="161">
        <v>0</v>
      </c>
      <c r="I51" s="161">
        <v>0</v>
      </c>
      <c r="J51" s="161">
        <v>5250000</v>
      </c>
      <c r="K51" s="161">
        <v>1220155852</v>
      </c>
      <c r="L51" s="161">
        <v>1220155852</v>
      </c>
      <c r="M51" s="161">
        <v>272469414</v>
      </c>
      <c r="N51" s="161">
        <v>272469414</v>
      </c>
      <c r="O51" s="161">
        <v>147135633</v>
      </c>
      <c r="P51" s="161">
        <v>183777890</v>
      </c>
      <c r="Q51" s="161">
        <v>125333781</v>
      </c>
      <c r="R51" s="161">
        <v>88691524</v>
      </c>
      <c r="S51" s="161">
        <v>36642257</v>
      </c>
      <c r="T51" s="161">
        <v>0</v>
      </c>
      <c r="U51" s="161">
        <v>0</v>
      </c>
      <c r="V51" s="161">
        <v>36642257</v>
      </c>
      <c r="W51" s="161">
        <v>183777890</v>
      </c>
      <c r="X51">
        <v>183777890</v>
      </c>
      <c r="Y51">
        <v>125333781</v>
      </c>
      <c r="Z51">
        <v>125333781</v>
      </c>
      <c r="AA51">
        <v>1</v>
      </c>
    </row>
    <row r="52" spans="1:27" ht="12.75">
      <c r="A52" s="161">
        <v>310109</v>
      </c>
      <c r="B52" s="161" t="s">
        <v>111</v>
      </c>
      <c r="C52" s="161">
        <v>605630</v>
      </c>
      <c r="D52" s="161">
        <v>48527202</v>
      </c>
      <c r="E52" s="161">
        <v>0</v>
      </c>
      <c r="F52" s="161">
        <v>47921572</v>
      </c>
      <c r="G52" s="161">
        <v>0</v>
      </c>
      <c r="H52" s="161">
        <v>0</v>
      </c>
      <c r="I52" s="161">
        <v>0</v>
      </c>
      <c r="J52" s="161">
        <v>47921572</v>
      </c>
      <c r="K52" s="161">
        <v>1220155852</v>
      </c>
      <c r="L52" s="161">
        <v>1220155852</v>
      </c>
      <c r="M52" s="161">
        <v>272469414</v>
      </c>
      <c r="N52" s="161">
        <v>272469414</v>
      </c>
      <c r="O52" s="161">
        <v>147135633</v>
      </c>
      <c r="P52" s="161">
        <v>183777890</v>
      </c>
      <c r="Q52" s="161">
        <v>125333781</v>
      </c>
      <c r="R52" s="161">
        <v>88691524</v>
      </c>
      <c r="S52" s="161">
        <v>36642257</v>
      </c>
      <c r="T52" s="161">
        <v>0</v>
      </c>
      <c r="U52" s="161">
        <v>0</v>
      </c>
      <c r="V52" s="161">
        <v>36642257</v>
      </c>
      <c r="W52" s="161">
        <v>183777890</v>
      </c>
      <c r="X52">
        <v>183777890</v>
      </c>
      <c r="Y52">
        <v>125333781</v>
      </c>
      <c r="Z52">
        <v>125333781</v>
      </c>
      <c r="AA52">
        <v>1</v>
      </c>
    </row>
    <row r="53" spans="1:27" ht="12.75">
      <c r="A53" s="161">
        <v>310110</v>
      </c>
      <c r="B53" s="161" t="s">
        <v>95</v>
      </c>
      <c r="C53" s="161">
        <v>51784568</v>
      </c>
      <c r="D53" s="161">
        <v>51784568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1220155852</v>
      </c>
      <c r="L53" s="161">
        <v>1220155852</v>
      </c>
      <c r="M53" s="161">
        <v>272469414</v>
      </c>
      <c r="N53" s="161">
        <v>272469414</v>
      </c>
      <c r="O53" s="161">
        <v>147135633</v>
      </c>
      <c r="P53" s="161">
        <v>183777890</v>
      </c>
      <c r="Q53" s="161">
        <v>125333781</v>
      </c>
      <c r="R53" s="161">
        <v>88691524</v>
      </c>
      <c r="S53" s="161">
        <v>36642257</v>
      </c>
      <c r="T53" s="161">
        <v>0</v>
      </c>
      <c r="U53" s="161">
        <v>0</v>
      </c>
      <c r="V53" s="161">
        <v>36642257</v>
      </c>
      <c r="W53" s="161">
        <v>183777890</v>
      </c>
      <c r="X53">
        <v>183777890</v>
      </c>
      <c r="Y53">
        <v>125333781</v>
      </c>
      <c r="Z53">
        <v>125333781</v>
      </c>
      <c r="AA53">
        <v>1</v>
      </c>
    </row>
    <row r="54" spans="1:27" ht="12.75">
      <c r="A54" s="161">
        <v>320105</v>
      </c>
      <c r="B54" s="161" t="s">
        <v>130</v>
      </c>
      <c r="C54" s="161">
        <v>0</v>
      </c>
      <c r="D54" s="161">
        <v>1236088</v>
      </c>
      <c r="E54" s="161">
        <v>0</v>
      </c>
      <c r="F54" s="161">
        <v>1236088</v>
      </c>
      <c r="G54" s="161">
        <v>0</v>
      </c>
      <c r="H54" s="161">
        <v>0</v>
      </c>
      <c r="I54" s="161">
        <v>0</v>
      </c>
      <c r="J54" s="161">
        <v>1236088</v>
      </c>
      <c r="K54" s="161">
        <v>1220155852</v>
      </c>
      <c r="L54" s="161">
        <v>1220155852</v>
      </c>
      <c r="M54" s="161">
        <v>272469414</v>
      </c>
      <c r="N54" s="161">
        <v>272469414</v>
      </c>
      <c r="O54" s="161">
        <v>147135633</v>
      </c>
      <c r="P54" s="161">
        <v>183777890</v>
      </c>
      <c r="Q54" s="161">
        <v>125333781</v>
      </c>
      <c r="R54" s="161">
        <v>88691524</v>
      </c>
      <c r="S54" s="161">
        <v>36642257</v>
      </c>
      <c r="T54" s="161">
        <v>0</v>
      </c>
      <c r="U54" s="161">
        <v>0</v>
      </c>
      <c r="V54" s="161">
        <v>36642257</v>
      </c>
      <c r="W54" s="161">
        <v>183777890</v>
      </c>
      <c r="X54">
        <v>183777890</v>
      </c>
      <c r="Y54">
        <v>125333781</v>
      </c>
      <c r="Z54">
        <v>125333781</v>
      </c>
      <c r="AA54">
        <v>1</v>
      </c>
    </row>
    <row r="55" spans="1:27" ht="12.75">
      <c r="A55" s="161">
        <v>420101</v>
      </c>
      <c r="B55" s="161" t="s">
        <v>96</v>
      </c>
      <c r="C55" s="161">
        <v>84706823</v>
      </c>
      <c r="D55" s="161">
        <v>1273918</v>
      </c>
      <c r="E55" s="161">
        <v>83432905</v>
      </c>
      <c r="F55" s="161">
        <v>0</v>
      </c>
      <c r="G55" s="161">
        <v>0</v>
      </c>
      <c r="H55" s="161">
        <v>0</v>
      </c>
      <c r="I55" s="161">
        <v>83432905</v>
      </c>
      <c r="J55" s="161">
        <v>0</v>
      </c>
      <c r="K55" s="161">
        <v>1220155852</v>
      </c>
      <c r="L55" s="161">
        <v>1220155852</v>
      </c>
      <c r="M55" s="161">
        <v>272469414</v>
      </c>
      <c r="N55" s="161">
        <v>272469414</v>
      </c>
      <c r="O55" s="161">
        <v>147135633</v>
      </c>
      <c r="P55" s="161">
        <v>183777890</v>
      </c>
      <c r="Q55" s="161">
        <v>125333781</v>
      </c>
      <c r="R55" s="161">
        <v>88691524</v>
      </c>
      <c r="S55" s="161">
        <v>36642257</v>
      </c>
      <c r="T55" s="161">
        <v>0</v>
      </c>
      <c r="U55" s="161">
        <v>0</v>
      </c>
      <c r="V55" s="161">
        <v>36642257</v>
      </c>
      <c r="W55" s="161">
        <v>183777890</v>
      </c>
      <c r="X55">
        <v>183777890</v>
      </c>
      <c r="Y55">
        <v>125333781</v>
      </c>
      <c r="Z55">
        <v>125333781</v>
      </c>
      <c r="AA55">
        <v>1</v>
      </c>
    </row>
    <row r="56" spans="1:27" ht="12.75">
      <c r="A56" s="161">
        <v>420102</v>
      </c>
      <c r="B56" s="161" t="s">
        <v>167</v>
      </c>
      <c r="C56" s="161">
        <v>207283</v>
      </c>
      <c r="D56" s="161">
        <v>0</v>
      </c>
      <c r="E56" s="161">
        <v>207283</v>
      </c>
      <c r="F56" s="161">
        <v>0</v>
      </c>
      <c r="G56" s="161">
        <v>0</v>
      </c>
      <c r="H56" s="161">
        <v>0</v>
      </c>
      <c r="I56" s="161">
        <v>207283</v>
      </c>
      <c r="J56" s="161">
        <v>0</v>
      </c>
      <c r="K56" s="161">
        <v>1220155852</v>
      </c>
      <c r="L56" s="161">
        <v>1220155852</v>
      </c>
      <c r="M56" s="161">
        <v>272469414</v>
      </c>
      <c r="N56" s="161">
        <v>272469414</v>
      </c>
      <c r="O56" s="161">
        <v>147135633</v>
      </c>
      <c r="P56" s="161">
        <v>183777890</v>
      </c>
      <c r="Q56" s="161">
        <v>125333781</v>
      </c>
      <c r="R56" s="161">
        <v>88691524</v>
      </c>
      <c r="S56" s="161">
        <v>36642257</v>
      </c>
      <c r="T56" s="161">
        <v>0</v>
      </c>
      <c r="U56" s="161">
        <v>0</v>
      </c>
      <c r="V56" s="161">
        <v>36642257</v>
      </c>
      <c r="W56" s="161">
        <v>183777890</v>
      </c>
      <c r="X56">
        <v>183777890</v>
      </c>
      <c r="Y56">
        <v>125333781</v>
      </c>
      <c r="Z56">
        <v>125333781</v>
      </c>
      <c r="AA56">
        <v>1</v>
      </c>
    </row>
    <row r="57" spans="1:27" ht="12.75">
      <c r="A57" s="161">
        <v>420110</v>
      </c>
      <c r="B57" s="161" t="s">
        <v>185</v>
      </c>
      <c r="C57" s="161">
        <v>43526</v>
      </c>
      <c r="D57" s="161">
        <v>0</v>
      </c>
      <c r="E57" s="161">
        <v>43526</v>
      </c>
      <c r="F57" s="161">
        <v>0</v>
      </c>
      <c r="G57" s="161">
        <v>0</v>
      </c>
      <c r="H57" s="161">
        <v>0</v>
      </c>
      <c r="I57" s="161">
        <v>43526</v>
      </c>
      <c r="J57" s="161">
        <v>0</v>
      </c>
      <c r="K57" s="161">
        <v>1220155852</v>
      </c>
      <c r="L57" s="161">
        <v>1220155852</v>
      </c>
      <c r="M57" s="161">
        <v>272469414</v>
      </c>
      <c r="N57" s="161">
        <v>272469414</v>
      </c>
      <c r="O57" s="161">
        <v>147135633</v>
      </c>
      <c r="P57" s="161">
        <v>183777890</v>
      </c>
      <c r="Q57" s="161">
        <v>125333781</v>
      </c>
      <c r="R57" s="161">
        <v>88691524</v>
      </c>
      <c r="S57" s="161">
        <v>36642257</v>
      </c>
      <c r="T57" s="161">
        <v>0</v>
      </c>
      <c r="U57" s="161">
        <v>0</v>
      </c>
      <c r="V57" s="161">
        <v>36642257</v>
      </c>
      <c r="W57" s="161">
        <v>183777890</v>
      </c>
      <c r="X57">
        <v>183777890</v>
      </c>
      <c r="Y57">
        <v>125333781</v>
      </c>
      <c r="Z57">
        <v>125333781</v>
      </c>
      <c r="AA57">
        <v>1</v>
      </c>
    </row>
    <row r="58" spans="1:27" ht="12.75">
      <c r="A58" s="161">
        <v>420111</v>
      </c>
      <c r="B58" s="161" t="s">
        <v>97</v>
      </c>
      <c r="C58" s="161">
        <v>2863078</v>
      </c>
      <c r="D58" s="161">
        <v>1323127</v>
      </c>
      <c r="E58" s="161">
        <v>1539951</v>
      </c>
      <c r="F58" s="161">
        <v>0</v>
      </c>
      <c r="G58" s="161">
        <v>0</v>
      </c>
      <c r="H58" s="161">
        <v>0</v>
      </c>
      <c r="I58" s="161">
        <v>1539951</v>
      </c>
      <c r="J58" s="161">
        <v>0</v>
      </c>
      <c r="K58" s="161">
        <v>1220155852</v>
      </c>
      <c r="L58" s="161">
        <v>1220155852</v>
      </c>
      <c r="M58" s="161">
        <v>272469414</v>
      </c>
      <c r="N58" s="161">
        <v>272469414</v>
      </c>
      <c r="O58" s="161">
        <v>147135633</v>
      </c>
      <c r="P58" s="161">
        <v>183777890</v>
      </c>
      <c r="Q58" s="161">
        <v>125333781</v>
      </c>
      <c r="R58" s="161">
        <v>88691524</v>
      </c>
      <c r="S58" s="161">
        <v>36642257</v>
      </c>
      <c r="T58" s="161">
        <v>0</v>
      </c>
      <c r="U58" s="161">
        <v>0</v>
      </c>
      <c r="V58" s="161">
        <v>36642257</v>
      </c>
      <c r="W58" s="161">
        <v>183777890</v>
      </c>
      <c r="X58">
        <v>183777890</v>
      </c>
      <c r="Y58">
        <v>125333781</v>
      </c>
      <c r="Z58">
        <v>125333781</v>
      </c>
      <c r="AA58">
        <v>1</v>
      </c>
    </row>
    <row r="59" spans="1:27" ht="12.75">
      <c r="A59" s="161">
        <v>420116</v>
      </c>
      <c r="B59" s="161" t="s">
        <v>183</v>
      </c>
      <c r="C59" s="161">
        <v>2023167</v>
      </c>
      <c r="D59" s="161">
        <v>0</v>
      </c>
      <c r="E59" s="161">
        <v>2023167</v>
      </c>
      <c r="F59" s="161">
        <v>0</v>
      </c>
      <c r="G59" s="161">
        <v>0</v>
      </c>
      <c r="H59" s="161">
        <v>0</v>
      </c>
      <c r="I59" s="161">
        <v>2023167</v>
      </c>
      <c r="J59" s="161">
        <v>0</v>
      </c>
      <c r="K59" s="161">
        <v>1220155852</v>
      </c>
      <c r="L59" s="161">
        <v>1220155852</v>
      </c>
      <c r="M59" s="161">
        <v>272469414</v>
      </c>
      <c r="N59" s="161">
        <v>272469414</v>
      </c>
      <c r="O59" s="161">
        <v>147135633</v>
      </c>
      <c r="P59" s="161">
        <v>183777890</v>
      </c>
      <c r="Q59" s="161">
        <v>125333781</v>
      </c>
      <c r="R59" s="161">
        <v>88691524</v>
      </c>
      <c r="S59" s="161">
        <v>36642257</v>
      </c>
      <c r="T59" s="161">
        <v>0</v>
      </c>
      <c r="U59" s="161">
        <v>0</v>
      </c>
      <c r="V59" s="161">
        <v>36642257</v>
      </c>
      <c r="W59" s="161">
        <v>183777890</v>
      </c>
      <c r="X59">
        <v>183777890</v>
      </c>
      <c r="Y59">
        <v>125333781</v>
      </c>
      <c r="Z59">
        <v>125333781</v>
      </c>
      <c r="AA59">
        <v>1</v>
      </c>
    </row>
    <row r="60" spans="1:27" ht="12.75">
      <c r="A60" s="161">
        <v>420204</v>
      </c>
      <c r="B60" s="161" t="s">
        <v>186</v>
      </c>
      <c r="C60" s="161">
        <v>16946198</v>
      </c>
      <c r="D60" s="161">
        <v>4800000</v>
      </c>
      <c r="E60" s="161">
        <v>12146198</v>
      </c>
      <c r="F60" s="161">
        <v>0</v>
      </c>
      <c r="G60" s="161">
        <v>0</v>
      </c>
      <c r="H60" s="161">
        <v>0</v>
      </c>
      <c r="I60" s="161">
        <v>12146198</v>
      </c>
      <c r="J60" s="161">
        <v>0</v>
      </c>
      <c r="K60" s="161">
        <v>1220155852</v>
      </c>
      <c r="L60" s="161">
        <v>1220155852</v>
      </c>
      <c r="M60" s="161">
        <v>272469414</v>
      </c>
      <c r="N60" s="161">
        <v>272469414</v>
      </c>
      <c r="O60" s="161">
        <v>147135633</v>
      </c>
      <c r="P60" s="161">
        <v>183777890</v>
      </c>
      <c r="Q60" s="161">
        <v>125333781</v>
      </c>
      <c r="R60" s="161">
        <v>88691524</v>
      </c>
      <c r="S60" s="161">
        <v>36642257</v>
      </c>
      <c r="T60" s="161">
        <v>0</v>
      </c>
      <c r="U60" s="161">
        <v>0</v>
      </c>
      <c r="V60" s="161">
        <v>36642257</v>
      </c>
      <c r="W60" s="161">
        <v>183777890</v>
      </c>
      <c r="X60">
        <v>183777890</v>
      </c>
      <c r="Y60">
        <v>125333781</v>
      </c>
      <c r="Z60">
        <v>125333781</v>
      </c>
      <c r="AA60">
        <v>1</v>
      </c>
    </row>
    <row r="61" spans="1:27" ht="12.75">
      <c r="A61" s="161">
        <v>420402</v>
      </c>
      <c r="B61" s="161" t="s">
        <v>63</v>
      </c>
      <c r="C61" s="161">
        <v>22690502</v>
      </c>
      <c r="D61" s="161">
        <v>15263879</v>
      </c>
      <c r="E61" s="161">
        <v>7426623</v>
      </c>
      <c r="F61" s="161">
        <v>0</v>
      </c>
      <c r="G61" s="161">
        <v>0</v>
      </c>
      <c r="H61" s="161">
        <v>0</v>
      </c>
      <c r="I61" s="161">
        <v>7426623</v>
      </c>
      <c r="J61" s="161">
        <v>0</v>
      </c>
      <c r="K61" s="161">
        <v>1220155852</v>
      </c>
      <c r="L61" s="161">
        <v>1220155852</v>
      </c>
      <c r="M61" s="161">
        <v>272469414</v>
      </c>
      <c r="N61" s="161">
        <v>272469414</v>
      </c>
      <c r="O61" s="161">
        <v>147135633</v>
      </c>
      <c r="P61" s="161">
        <v>183777890</v>
      </c>
      <c r="Q61" s="161">
        <v>125333781</v>
      </c>
      <c r="R61" s="161">
        <v>88691524</v>
      </c>
      <c r="S61" s="161">
        <v>36642257</v>
      </c>
      <c r="T61" s="161">
        <v>0</v>
      </c>
      <c r="U61" s="161">
        <v>0</v>
      </c>
      <c r="V61" s="161">
        <v>36642257</v>
      </c>
      <c r="W61" s="161">
        <v>183777890</v>
      </c>
      <c r="X61">
        <v>183777890</v>
      </c>
      <c r="Y61">
        <v>125333781</v>
      </c>
      <c r="Z61">
        <v>125333781</v>
      </c>
      <c r="AA61">
        <v>1</v>
      </c>
    </row>
    <row r="62" spans="1:27" ht="12.75">
      <c r="A62" s="161">
        <v>420405</v>
      </c>
      <c r="B62" s="161" t="s">
        <v>131</v>
      </c>
      <c r="C62" s="161">
        <v>900000</v>
      </c>
      <c r="D62" s="161">
        <v>0</v>
      </c>
      <c r="E62" s="161">
        <v>900000</v>
      </c>
      <c r="F62" s="161">
        <v>0</v>
      </c>
      <c r="G62" s="161">
        <v>0</v>
      </c>
      <c r="H62" s="161">
        <v>0</v>
      </c>
      <c r="I62" s="161">
        <v>900000</v>
      </c>
      <c r="J62" s="161">
        <v>0</v>
      </c>
      <c r="K62" s="161">
        <v>1220155852</v>
      </c>
      <c r="L62" s="161">
        <v>1220155852</v>
      </c>
      <c r="M62" s="161">
        <v>272469414</v>
      </c>
      <c r="N62" s="161">
        <v>272469414</v>
      </c>
      <c r="O62" s="161">
        <v>147135633</v>
      </c>
      <c r="P62" s="161">
        <v>183777890</v>
      </c>
      <c r="Q62" s="161">
        <v>125333781</v>
      </c>
      <c r="R62" s="161">
        <v>88691524</v>
      </c>
      <c r="S62" s="161">
        <v>36642257</v>
      </c>
      <c r="T62" s="161">
        <v>0</v>
      </c>
      <c r="U62" s="161">
        <v>0</v>
      </c>
      <c r="V62" s="161">
        <v>36642257</v>
      </c>
      <c r="W62" s="161">
        <v>183777890</v>
      </c>
      <c r="X62">
        <v>183777890</v>
      </c>
      <c r="Y62">
        <v>125333781</v>
      </c>
      <c r="Z62">
        <v>125333781</v>
      </c>
      <c r="AA62">
        <v>1</v>
      </c>
    </row>
    <row r="63" spans="1:27" ht="12.75">
      <c r="A63" s="161">
        <v>420601</v>
      </c>
      <c r="B63" s="161" t="s">
        <v>64</v>
      </c>
      <c r="C63" s="161">
        <v>68217</v>
      </c>
      <c r="D63" s="161">
        <v>19786</v>
      </c>
      <c r="E63" s="161">
        <v>48431</v>
      </c>
      <c r="F63" s="161">
        <v>0</v>
      </c>
      <c r="G63" s="161">
        <v>0</v>
      </c>
      <c r="H63" s="161">
        <v>0</v>
      </c>
      <c r="I63" s="161">
        <v>48431</v>
      </c>
      <c r="J63" s="161">
        <v>0</v>
      </c>
      <c r="K63" s="161">
        <v>1220155852</v>
      </c>
      <c r="L63" s="161">
        <v>1220155852</v>
      </c>
      <c r="M63" s="161">
        <v>272469414</v>
      </c>
      <c r="N63" s="161">
        <v>272469414</v>
      </c>
      <c r="O63" s="161">
        <v>147135633</v>
      </c>
      <c r="P63" s="161">
        <v>183777890</v>
      </c>
      <c r="Q63" s="161">
        <v>125333781</v>
      </c>
      <c r="R63" s="161">
        <v>88691524</v>
      </c>
      <c r="S63" s="161">
        <v>36642257</v>
      </c>
      <c r="T63" s="161">
        <v>0</v>
      </c>
      <c r="U63" s="161">
        <v>0</v>
      </c>
      <c r="V63" s="161">
        <v>36642257</v>
      </c>
      <c r="W63" s="161">
        <v>183777890</v>
      </c>
      <c r="X63">
        <v>183777890</v>
      </c>
      <c r="Y63">
        <v>125333781</v>
      </c>
      <c r="Z63">
        <v>125333781</v>
      </c>
      <c r="AA63">
        <v>1</v>
      </c>
    </row>
    <row r="64" spans="1:27" ht="12.75">
      <c r="A64" s="161">
        <v>420604</v>
      </c>
      <c r="B64" s="161" t="s">
        <v>180</v>
      </c>
      <c r="C64" s="161">
        <v>9048</v>
      </c>
      <c r="D64" s="161">
        <v>9048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1220155852</v>
      </c>
      <c r="L64" s="161">
        <v>1220155852</v>
      </c>
      <c r="M64" s="161">
        <v>272469414</v>
      </c>
      <c r="N64" s="161">
        <v>272469414</v>
      </c>
      <c r="O64" s="161">
        <v>147135633</v>
      </c>
      <c r="P64" s="161">
        <v>183777890</v>
      </c>
      <c r="Q64" s="161">
        <v>125333781</v>
      </c>
      <c r="R64" s="161">
        <v>88691524</v>
      </c>
      <c r="S64" s="161">
        <v>36642257</v>
      </c>
      <c r="T64" s="161">
        <v>0</v>
      </c>
      <c r="U64" s="161">
        <v>0</v>
      </c>
      <c r="V64" s="161">
        <v>36642257</v>
      </c>
      <c r="W64" s="161">
        <v>183777890</v>
      </c>
      <c r="X64">
        <v>183777890</v>
      </c>
      <c r="Y64">
        <v>125333781</v>
      </c>
      <c r="Z64">
        <v>125333781</v>
      </c>
      <c r="AA64">
        <v>1</v>
      </c>
    </row>
    <row r="65" spans="1:27" ht="12.75">
      <c r="A65" s="161">
        <v>420701</v>
      </c>
      <c r="B65" s="161" t="s">
        <v>182</v>
      </c>
      <c r="C65" s="161">
        <v>120147</v>
      </c>
      <c r="D65" s="161">
        <v>0</v>
      </c>
      <c r="E65" s="161">
        <v>120147</v>
      </c>
      <c r="F65" s="161">
        <v>0</v>
      </c>
      <c r="G65" s="161">
        <v>0</v>
      </c>
      <c r="H65" s="161">
        <v>0</v>
      </c>
      <c r="I65" s="161">
        <v>120147</v>
      </c>
      <c r="J65" s="161">
        <v>0</v>
      </c>
      <c r="K65" s="161">
        <v>1220155852</v>
      </c>
      <c r="L65" s="161">
        <v>1220155852</v>
      </c>
      <c r="M65" s="161">
        <v>272469414</v>
      </c>
      <c r="N65" s="161">
        <v>272469414</v>
      </c>
      <c r="O65" s="161">
        <v>147135633</v>
      </c>
      <c r="P65" s="161">
        <v>183777890</v>
      </c>
      <c r="Q65" s="161">
        <v>125333781</v>
      </c>
      <c r="R65" s="161">
        <v>88691524</v>
      </c>
      <c r="S65" s="161">
        <v>36642257</v>
      </c>
      <c r="T65" s="161">
        <v>0</v>
      </c>
      <c r="U65" s="161">
        <v>0</v>
      </c>
      <c r="V65" s="161">
        <v>36642257</v>
      </c>
      <c r="W65" s="161">
        <v>183777890</v>
      </c>
      <c r="X65">
        <v>183777890</v>
      </c>
      <c r="Y65">
        <v>125333781</v>
      </c>
      <c r="Z65">
        <v>125333781</v>
      </c>
      <c r="AA65">
        <v>1</v>
      </c>
    </row>
    <row r="66" spans="1:27" ht="12.75">
      <c r="A66" s="161">
        <v>420702</v>
      </c>
      <c r="B66" s="161" t="s">
        <v>65</v>
      </c>
      <c r="C66" s="161">
        <v>314805</v>
      </c>
      <c r="D66" s="161">
        <v>0</v>
      </c>
      <c r="E66" s="161">
        <v>314805</v>
      </c>
      <c r="F66" s="161">
        <v>0</v>
      </c>
      <c r="G66" s="161">
        <v>0</v>
      </c>
      <c r="H66" s="161">
        <v>0</v>
      </c>
      <c r="I66" s="161">
        <v>314805</v>
      </c>
      <c r="J66" s="161">
        <v>0</v>
      </c>
      <c r="K66" s="161">
        <v>1220155852</v>
      </c>
      <c r="L66" s="161">
        <v>1220155852</v>
      </c>
      <c r="M66" s="161">
        <v>272469414</v>
      </c>
      <c r="N66" s="161">
        <v>272469414</v>
      </c>
      <c r="O66" s="161">
        <v>147135633</v>
      </c>
      <c r="P66" s="161">
        <v>183777890</v>
      </c>
      <c r="Q66" s="161">
        <v>125333781</v>
      </c>
      <c r="R66" s="161">
        <v>88691524</v>
      </c>
      <c r="S66" s="161">
        <v>36642257</v>
      </c>
      <c r="T66" s="161">
        <v>0</v>
      </c>
      <c r="U66" s="161">
        <v>0</v>
      </c>
      <c r="V66" s="161">
        <v>36642257</v>
      </c>
      <c r="W66" s="161">
        <v>183777890</v>
      </c>
      <c r="X66">
        <v>183777890</v>
      </c>
      <c r="Y66">
        <v>125333781</v>
      </c>
      <c r="Z66">
        <v>125333781</v>
      </c>
      <c r="AA66">
        <v>1</v>
      </c>
    </row>
    <row r="67" spans="1:27" ht="12.75">
      <c r="A67" s="161">
        <v>420703</v>
      </c>
      <c r="B67" s="161" t="s">
        <v>168</v>
      </c>
      <c r="C67" s="161">
        <v>118349</v>
      </c>
      <c r="D67" s="161">
        <v>0</v>
      </c>
      <c r="E67" s="161">
        <v>118349</v>
      </c>
      <c r="F67" s="161">
        <v>0</v>
      </c>
      <c r="G67" s="161">
        <v>0</v>
      </c>
      <c r="H67" s="161">
        <v>0</v>
      </c>
      <c r="I67" s="161">
        <v>118349</v>
      </c>
      <c r="J67" s="161">
        <v>0</v>
      </c>
      <c r="K67" s="161">
        <v>1220155852</v>
      </c>
      <c r="L67" s="161">
        <v>1220155852</v>
      </c>
      <c r="M67" s="161">
        <v>272469414</v>
      </c>
      <c r="N67" s="161">
        <v>272469414</v>
      </c>
      <c r="O67" s="161">
        <v>147135633</v>
      </c>
      <c r="P67" s="161">
        <v>183777890</v>
      </c>
      <c r="Q67" s="161">
        <v>125333781</v>
      </c>
      <c r="R67" s="161">
        <v>88691524</v>
      </c>
      <c r="S67" s="161">
        <v>36642257</v>
      </c>
      <c r="T67" s="161">
        <v>0</v>
      </c>
      <c r="U67" s="161">
        <v>0</v>
      </c>
      <c r="V67" s="161">
        <v>36642257</v>
      </c>
      <c r="W67" s="161">
        <v>183777890</v>
      </c>
      <c r="X67">
        <v>183777890</v>
      </c>
      <c r="Y67">
        <v>125333781</v>
      </c>
      <c r="Z67">
        <v>125333781</v>
      </c>
      <c r="AA67">
        <v>1</v>
      </c>
    </row>
    <row r="68" spans="1:27" ht="12.75">
      <c r="A68" s="161">
        <v>420704</v>
      </c>
      <c r="B68" s="161" t="s">
        <v>169</v>
      </c>
      <c r="C68" s="161">
        <v>30637</v>
      </c>
      <c r="D68" s="161">
        <v>0</v>
      </c>
      <c r="E68" s="161">
        <v>30637</v>
      </c>
      <c r="F68" s="161">
        <v>0</v>
      </c>
      <c r="G68" s="161">
        <v>0</v>
      </c>
      <c r="H68" s="161">
        <v>0</v>
      </c>
      <c r="I68" s="161">
        <v>30637</v>
      </c>
      <c r="J68" s="161">
        <v>0</v>
      </c>
      <c r="K68" s="161">
        <v>1220155852</v>
      </c>
      <c r="L68" s="161">
        <v>1220155852</v>
      </c>
      <c r="M68" s="161">
        <v>272469414</v>
      </c>
      <c r="N68" s="161">
        <v>272469414</v>
      </c>
      <c r="O68" s="161">
        <v>147135633</v>
      </c>
      <c r="P68" s="161">
        <v>183777890</v>
      </c>
      <c r="Q68" s="161">
        <v>125333781</v>
      </c>
      <c r="R68" s="161">
        <v>88691524</v>
      </c>
      <c r="S68" s="161">
        <v>36642257</v>
      </c>
      <c r="T68" s="161">
        <v>0</v>
      </c>
      <c r="U68" s="161">
        <v>0</v>
      </c>
      <c r="V68" s="161">
        <v>36642257</v>
      </c>
      <c r="W68" s="161">
        <v>183777890</v>
      </c>
      <c r="X68">
        <v>183777890</v>
      </c>
      <c r="Y68">
        <v>125333781</v>
      </c>
      <c r="Z68">
        <v>125333781</v>
      </c>
      <c r="AA68">
        <v>1</v>
      </c>
    </row>
    <row r="69" spans="1:27" ht="12.75">
      <c r="A69" s="161">
        <v>420705</v>
      </c>
      <c r="B69" s="161" t="s">
        <v>98</v>
      </c>
      <c r="C69" s="161">
        <v>395701</v>
      </c>
      <c r="D69" s="161">
        <v>0</v>
      </c>
      <c r="E69" s="161">
        <v>395701</v>
      </c>
      <c r="F69" s="161">
        <v>0</v>
      </c>
      <c r="G69" s="161">
        <v>0</v>
      </c>
      <c r="H69" s="161">
        <v>0</v>
      </c>
      <c r="I69" s="161">
        <v>395701</v>
      </c>
      <c r="J69" s="161">
        <v>0</v>
      </c>
      <c r="K69" s="161">
        <v>1220155852</v>
      </c>
      <c r="L69" s="161">
        <v>1220155852</v>
      </c>
      <c r="M69" s="161">
        <v>272469414</v>
      </c>
      <c r="N69" s="161">
        <v>272469414</v>
      </c>
      <c r="O69" s="161">
        <v>147135633</v>
      </c>
      <c r="P69" s="161">
        <v>183777890</v>
      </c>
      <c r="Q69" s="161">
        <v>125333781</v>
      </c>
      <c r="R69" s="161">
        <v>88691524</v>
      </c>
      <c r="S69" s="161">
        <v>36642257</v>
      </c>
      <c r="T69" s="161">
        <v>0</v>
      </c>
      <c r="U69" s="161">
        <v>0</v>
      </c>
      <c r="V69" s="161">
        <v>36642257</v>
      </c>
      <c r="W69" s="161">
        <v>183777890</v>
      </c>
      <c r="X69">
        <v>183777890</v>
      </c>
      <c r="Y69">
        <v>125333781</v>
      </c>
      <c r="Z69">
        <v>125333781</v>
      </c>
      <c r="AA69">
        <v>1</v>
      </c>
    </row>
    <row r="70" spans="1:27" ht="12.75">
      <c r="A70" s="161">
        <v>420707</v>
      </c>
      <c r="B70" s="161" t="s">
        <v>283</v>
      </c>
      <c r="C70" s="161">
        <v>370</v>
      </c>
      <c r="D70" s="161">
        <v>0</v>
      </c>
      <c r="E70" s="161">
        <v>370</v>
      </c>
      <c r="F70" s="161">
        <v>0</v>
      </c>
      <c r="G70" s="161">
        <v>0</v>
      </c>
      <c r="H70" s="161">
        <v>0</v>
      </c>
      <c r="I70" s="161">
        <v>370</v>
      </c>
      <c r="J70" s="161">
        <v>0</v>
      </c>
      <c r="K70" s="161">
        <v>1220155852</v>
      </c>
      <c r="L70" s="161">
        <v>1220155852</v>
      </c>
      <c r="M70" s="161">
        <v>272469414</v>
      </c>
      <c r="N70" s="161">
        <v>272469414</v>
      </c>
      <c r="O70" s="161">
        <v>147135633</v>
      </c>
      <c r="P70" s="161">
        <v>183777890</v>
      </c>
      <c r="Q70" s="161">
        <v>125333781</v>
      </c>
      <c r="R70" s="161">
        <v>88691524</v>
      </c>
      <c r="S70" s="161">
        <v>36642257</v>
      </c>
      <c r="T70" s="161">
        <v>0</v>
      </c>
      <c r="U70" s="161">
        <v>0</v>
      </c>
      <c r="V70" s="161">
        <v>36642257</v>
      </c>
      <c r="W70" s="161">
        <v>183777890</v>
      </c>
      <c r="X70">
        <v>183777890</v>
      </c>
      <c r="Y70">
        <v>125333781</v>
      </c>
      <c r="Z70">
        <v>125333781</v>
      </c>
      <c r="AA70">
        <v>1</v>
      </c>
    </row>
    <row r="71" spans="1:27" ht="12.75">
      <c r="A71" s="161">
        <v>420710</v>
      </c>
      <c r="B71" s="161" t="s">
        <v>66</v>
      </c>
      <c r="C71" s="161">
        <v>1926389</v>
      </c>
      <c r="D71" s="161">
        <v>0</v>
      </c>
      <c r="E71" s="161">
        <v>1926389</v>
      </c>
      <c r="F71" s="161">
        <v>0</v>
      </c>
      <c r="G71" s="161">
        <v>0</v>
      </c>
      <c r="H71" s="161">
        <v>0</v>
      </c>
      <c r="I71" s="161">
        <v>1926389</v>
      </c>
      <c r="J71" s="161">
        <v>0</v>
      </c>
      <c r="K71" s="161">
        <v>1220155852</v>
      </c>
      <c r="L71" s="161">
        <v>1220155852</v>
      </c>
      <c r="M71" s="161">
        <v>272469414</v>
      </c>
      <c r="N71" s="161">
        <v>272469414</v>
      </c>
      <c r="O71" s="161">
        <v>147135633</v>
      </c>
      <c r="P71" s="161">
        <v>183777890</v>
      </c>
      <c r="Q71" s="161">
        <v>125333781</v>
      </c>
      <c r="R71" s="161">
        <v>88691524</v>
      </c>
      <c r="S71" s="161">
        <v>36642257</v>
      </c>
      <c r="T71" s="161">
        <v>0</v>
      </c>
      <c r="U71" s="161">
        <v>0</v>
      </c>
      <c r="V71" s="161">
        <v>36642257</v>
      </c>
      <c r="W71" s="161">
        <v>183777890</v>
      </c>
      <c r="X71">
        <v>183777890</v>
      </c>
      <c r="Y71">
        <v>125333781</v>
      </c>
      <c r="Z71">
        <v>125333781</v>
      </c>
      <c r="AA71">
        <v>1</v>
      </c>
    </row>
    <row r="72" spans="1:27" ht="12.75">
      <c r="A72" s="161">
        <v>420711</v>
      </c>
      <c r="B72" s="161" t="s">
        <v>99</v>
      </c>
      <c r="C72" s="161">
        <v>11961415</v>
      </c>
      <c r="D72" s="161">
        <v>4690807</v>
      </c>
      <c r="E72" s="161">
        <v>7270608</v>
      </c>
      <c r="F72" s="161">
        <v>0</v>
      </c>
      <c r="G72" s="161">
        <v>0</v>
      </c>
      <c r="H72" s="161">
        <v>0</v>
      </c>
      <c r="I72" s="161">
        <v>7270608</v>
      </c>
      <c r="J72" s="161">
        <v>0</v>
      </c>
      <c r="K72" s="161">
        <v>1220155852</v>
      </c>
      <c r="L72" s="161">
        <v>1220155852</v>
      </c>
      <c r="M72" s="161">
        <v>272469414</v>
      </c>
      <c r="N72" s="161">
        <v>272469414</v>
      </c>
      <c r="O72" s="161">
        <v>147135633</v>
      </c>
      <c r="P72" s="161">
        <v>183777890</v>
      </c>
      <c r="Q72" s="161">
        <v>125333781</v>
      </c>
      <c r="R72" s="161">
        <v>88691524</v>
      </c>
      <c r="S72" s="161">
        <v>36642257</v>
      </c>
      <c r="T72" s="161">
        <v>0</v>
      </c>
      <c r="U72" s="161">
        <v>0</v>
      </c>
      <c r="V72" s="161">
        <v>36642257</v>
      </c>
      <c r="W72" s="161">
        <v>183777890</v>
      </c>
      <c r="X72">
        <v>183777890</v>
      </c>
      <c r="Y72">
        <v>125333781</v>
      </c>
      <c r="Z72">
        <v>125333781</v>
      </c>
      <c r="AA72">
        <v>1</v>
      </c>
    </row>
    <row r="73" spans="1:27" ht="12.75">
      <c r="A73" s="161">
        <v>420713</v>
      </c>
      <c r="B73" s="161" t="s">
        <v>157</v>
      </c>
      <c r="C73" s="161">
        <v>1978936</v>
      </c>
      <c r="D73" s="161">
        <v>0</v>
      </c>
      <c r="E73" s="161">
        <v>1978936</v>
      </c>
      <c r="F73" s="161">
        <v>0</v>
      </c>
      <c r="G73" s="161">
        <v>0</v>
      </c>
      <c r="H73" s="161">
        <v>0</v>
      </c>
      <c r="I73" s="161">
        <v>1978936</v>
      </c>
      <c r="J73" s="161">
        <v>0</v>
      </c>
      <c r="K73" s="161">
        <v>1220155852</v>
      </c>
      <c r="L73" s="161">
        <v>1220155852</v>
      </c>
      <c r="M73" s="161">
        <v>272469414</v>
      </c>
      <c r="N73" s="161">
        <v>272469414</v>
      </c>
      <c r="O73" s="161">
        <v>147135633</v>
      </c>
      <c r="P73" s="161">
        <v>183777890</v>
      </c>
      <c r="Q73" s="161">
        <v>125333781</v>
      </c>
      <c r="R73" s="161">
        <v>88691524</v>
      </c>
      <c r="S73" s="161">
        <v>36642257</v>
      </c>
      <c r="T73" s="161">
        <v>0</v>
      </c>
      <c r="U73" s="161">
        <v>0</v>
      </c>
      <c r="V73" s="161">
        <v>36642257</v>
      </c>
      <c r="W73" s="161">
        <v>183777890</v>
      </c>
      <c r="X73">
        <v>183777890</v>
      </c>
      <c r="Y73">
        <v>125333781</v>
      </c>
      <c r="Z73">
        <v>125333781</v>
      </c>
      <c r="AA73">
        <v>1</v>
      </c>
    </row>
    <row r="74" spans="1:27" ht="12.75">
      <c r="A74" s="161">
        <v>420801</v>
      </c>
      <c r="B74" s="161" t="s">
        <v>175</v>
      </c>
      <c r="C74" s="161">
        <v>34860</v>
      </c>
      <c r="D74" s="161">
        <v>0</v>
      </c>
      <c r="E74" s="161">
        <v>34860</v>
      </c>
      <c r="F74" s="161">
        <v>0</v>
      </c>
      <c r="G74" s="161">
        <v>0</v>
      </c>
      <c r="H74" s="161">
        <v>0</v>
      </c>
      <c r="I74" s="161">
        <v>34860</v>
      </c>
      <c r="J74" s="161">
        <v>0</v>
      </c>
      <c r="K74" s="161">
        <v>1220155852</v>
      </c>
      <c r="L74" s="161">
        <v>1220155852</v>
      </c>
      <c r="M74" s="161">
        <v>272469414</v>
      </c>
      <c r="N74" s="161">
        <v>272469414</v>
      </c>
      <c r="O74" s="161">
        <v>147135633</v>
      </c>
      <c r="P74" s="161">
        <v>183777890</v>
      </c>
      <c r="Q74" s="161">
        <v>125333781</v>
      </c>
      <c r="R74" s="161">
        <v>88691524</v>
      </c>
      <c r="S74" s="161">
        <v>36642257</v>
      </c>
      <c r="T74" s="161">
        <v>0</v>
      </c>
      <c r="U74" s="161">
        <v>0</v>
      </c>
      <c r="V74" s="161">
        <v>36642257</v>
      </c>
      <c r="W74" s="161">
        <v>183777890</v>
      </c>
      <c r="X74">
        <v>183777890</v>
      </c>
      <c r="Y74">
        <v>125333781</v>
      </c>
      <c r="Z74">
        <v>125333781</v>
      </c>
      <c r="AA74">
        <v>1</v>
      </c>
    </row>
    <row r="75" spans="1:27" ht="12.75">
      <c r="A75" s="161">
        <v>420802</v>
      </c>
      <c r="B75" s="161" t="s">
        <v>176</v>
      </c>
      <c r="C75" s="161">
        <v>62172</v>
      </c>
      <c r="D75" s="161">
        <v>0</v>
      </c>
      <c r="E75" s="161">
        <v>62172</v>
      </c>
      <c r="F75" s="161">
        <v>0</v>
      </c>
      <c r="G75" s="161">
        <v>0</v>
      </c>
      <c r="H75" s="161">
        <v>0</v>
      </c>
      <c r="I75" s="161">
        <v>62172</v>
      </c>
      <c r="J75" s="161">
        <v>0</v>
      </c>
      <c r="K75" s="161">
        <v>1220155852</v>
      </c>
      <c r="L75" s="161">
        <v>1220155852</v>
      </c>
      <c r="M75" s="161">
        <v>272469414</v>
      </c>
      <c r="N75" s="161">
        <v>272469414</v>
      </c>
      <c r="O75" s="161">
        <v>147135633</v>
      </c>
      <c r="P75" s="161">
        <v>183777890</v>
      </c>
      <c r="Q75" s="161">
        <v>125333781</v>
      </c>
      <c r="R75" s="161">
        <v>88691524</v>
      </c>
      <c r="S75" s="161">
        <v>36642257</v>
      </c>
      <c r="T75" s="161">
        <v>0</v>
      </c>
      <c r="U75" s="161">
        <v>0</v>
      </c>
      <c r="V75" s="161">
        <v>36642257</v>
      </c>
      <c r="W75" s="161">
        <v>183777890</v>
      </c>
      <c r="X75">
        <v>183777890</v>
      </c>
      <c r="Y75">
        <v>125333781</v>
      </c>
      <c r="Z75">
        <v>125333781</v>
      </c>
      <c r="AA75">
        <v>1</v>
      </c>
    </row>
    <row r="76" spans="1:27" ht="12.75">
      <c r="A76" s="161">
        <v>420805</v>
      </c>
      <c r="B76" s="161" t="s">
        <v>177</v>
      </c>
      <c r="C76" s="161">
        <v>273120</v>
      </c>
      <c r="D76" s="161">
        <v>0</v>
      </c>
      <c r="E76" s="161">
        <v>273120</v>
      </c>
      <c r="F76" s="161">
        <v>0</v>
      </c>
      <c r="G76" s="161">
        <v>0</v>
      </c>
      <c r="H76" s="161">
        <v>0</v>
      </c>
      <c r="I76" s="161">
        <v>273120</v>
      </c>
      <c r="J76" s="161">
        <v>0</v>
      </c>
      <c r="K76" s="161">
        <v>1220155852</v>
      </c>
      <c r="L76" s="161">
        <v>1220155852</v>
      </c>
      <c r="M76" s="161">
        <v>272469414</v>
      </c>
      <c r="N76" s="161">
        <v>272469414</v>
      </c>
      <c r="O76" s="161">
        <v>147135633</v>
      </c>
      <c r="P76" s="161">
        <v>183777890</v>
      </c>
      <c r="Q76" s="161">
        <v>125333781</v>
      </c>
      <c r="R76" s="161">
        <v>88691524</v>
      </c>
      <c r="S76" s="161">
        <v>36642257</v>
      </c>
      <c r="T76" s="161">
        <v>0</v>
      </c>
      <c r="U76" s="161">
        <v>0</v>
      </c>
      <c r="V76" s="161">
        <v>36642257</v>
      </c>
      <c r="W76" s="161">
        <v>183777890</v>
      </c>
      <c r="X76">
        <v>183777890</v>
      </c>
      <c r="Y76">
        <v>125333781</v>
      </c>
      <c r="Z76">
        <v>125333781</v>
      </c>
      <c r="AA76">
        <v>1</v>
      </c>
    </row>
    <row r="77" spans="1:27" ht="12.75">
      <c r="A77" s="161">
        <v>420806</v>
      </c>
      <c r="B77" s="161" t="s">
        <v>178</v>
      </c>
      <c r="C77" s="161">
        <v>680628</v>
      </c>
      <c r="D77" s="161">
        <v>0</v>
      </c>
      <c r="E77" s="161">
        <v>680628</v>
      </c>
      <c r="F77" s="161">
        <v>0</v>
      </c>
      <c r="G77" s="161">
        <v>0</v>
      </c>
      <c r="H77" s="161">
        <v>0</v>
      </c>
      <c r="I77" s="161">
        <v>680628</v>
      </c>
      <c r="J77" s="161">
        <v>0</v>
      </c>
      <c r="K77" s="161">
        <v>1220155852</v>
      </c>
      <c r="L77" s="161">
        <v>1220155852</v>
      </c>
      <c r="M77" s="161">
        <v>272469414</v>
      </c>
      <c r="N77" s="161">
        <v>272469414</v>
      </c>
      <c r="O77" s="161">
        <v>147135633</v>
      </c>
      <c r="P77" s="161">
        <v>183777890</v>
      </c>
      <c r="Q77" s="161">
        <v>125333781</v>
      </c>
      <c r="R77" s="161">
        <v>88691524</v>
      </c>
      <c r="S77" s="161">
        <v>36642257</v>
      </c>
      <c r="T77" s="161">
        <v>0</v>
      </c>
      <c r="U77" s="161">
        <v>0</v>
      </c>
      <c r="V77" s="161">
        <v>36642257</v>
      </c>
      <c r="W77" s="161">
        <v>183777890</v>
      </c>
      <c r="X77">
        <v>183777890</v>
      </c>
      <c r="Y77">
        <v>125333781</v>
      </c>
      <c r="Z77">
        <v>125333781</v>
      </c>
      <c r="AA77">
        <v>1</v>
      </c>
    </row>
    <row r="78" spans="1:27" ht="12.75">
      <c r="A78" s="161">
        <v>430102</v>
      </c>
      <c r="B78" s="161" t="s">
        <v>165</v>
      </c>
      <c r="C78" s="161">
        <v>825184</v>
      </c>
      <c r="D78" s="161">
        <v>0</v>
      </c>
      <c r="E78" s="161">
        <v>825184</v>
      </c>
      <c r="F78" s="161">
        <v>0</v>
      </c>
      <c r="G78" s="161">
        <v>0</v>
      </c>
      <c r="H78" s="161">
        <v>0</v>
      </c>
      <c r="I78" s="161">
        <v>825184</v>
      </c>
      <c r="J78" s="161">
        <v>0</v>
      </c>
      <c r="K78" s="161">
        <v>1220155852</v>
      </c>
      <c r="L78" s="161">
        <v>1220155852</v>
      </c>
      <c r="M78" s="161">
        <v>272469414</v>
      </c>
      <c r="N78" s="161">
        <v>272469414</v>
      </c>
      <c r="O78" s="161">
        <v>147135633</v>
      </c>
      <c r="P78" s="161">
        <v>183777890</v>
      </c>
      <c r="Q78" s="161">
        <v>125333781</v>
      </c>
      <c r="R78" s="161">
        <v>88691524</v>
      </c>
      <c r="S78" s="161">
        <v>36642257</v>
      </c>
      <c r="T78" s="161">
        <v>0</v>
      </c>
      <c r="U78" s="161">
        <v>0</v>
      </c>
      <c r="V78" s="161">
        <v>36642257</v>
      </c>
      <c r="W78" s="161">
        <v>183777890</v>
      </c>
      <c r="X78">
        <v>183777890</v>
      </c>
      <c r="Y78">
        <v>125333781</v>
      </c>
      <c r="Z78">
        <v>125333781</v>
      </c>
      <c r="AA78">
        <v>1</v>
      </c>
    </row>
    <row r="79" spans="1:27" ht="12.75">
      <c r="A79" s="161">
        <v>430104</v>
      </c>
      <c r="B79" s="161" t="s">
        <v>125</v>
      </c>
      <c r="C79" s="161">
        <v>178909</v>
      </c>
      <c r="D79" s="161">
        <v>128688</v>
      </c>
      <c r="E79" s="161">
        <v>50221</v>
      </c>
      <c r="F79" s="161">
        <v>0</v>
      </c>
      <c r="G79" s="161">
        <v>0</v>
      </c>
      <c r="H79" s="161">
        <v>0</v>
      </c>
      <c r="I79" s="161">
        <v>50221</v>
      </c>
      <c r="J79" s="161">
        <v>0</v>
      </c>
      <c r="K79" s="161">
        <v>1220155852</v>
      </c>
      <c r="L79" s="161">
        <v>1220155852</v>
      </c>
      <c r="M79" s="161">
        <v>272469414</v>
      </c>
      <c r="N79" s="161">
        <v>272469414</v>
      </c>
      <c r="O79" s="161">
        <v>147135633</v>
      </c>
      <c r="P79" s="161">
        <v>183777890</v>
      </c>
      <c r="Q79" s="161">
        <v>125333781</v>
      </c>
      <c r="R79" s="161">
        <v>88691524</v>
      </c>
      <c r="S79" s="161">
        <v>36642257</v>
      </c>
      <c r="T79" s="161">
        <v>0</v>
      </c>
      <c r="U79" s="161">
        <v>0</v>
      </c>
      <c r="V79" s="161">
        <v>36642257</v>
      </c>
      <c r="W79" s="161">
        <v>183777890</v>
      </c>
      <c r="X79">
        <v>183777890</v>
      </c>
      <c r="Y79">
        <v>125333781</v>
      </c>
      <c r="Z79">
        <v>125333781</v>
      </c>
      <c r="AA79">
        <v>1</v>
      </c>
    </row>
    <row r="80" spans="1:27" ht="12.75">
      <c r="A80" s="161">
        <v>430201</v>
      </c>
      <c r="B80" s="161" t="s">
        <v>164</v>
      </c>
      <c r="C80" s="161">
        <v>15735</v>
      </c>
      <c r="D80" s="161">
        <v>5536</v>
      </c>
      <c r="E80" s="161">
        <v>10199</v>
      </c>
      <c r="F80" s="161">
        <v>0</v>
      </c>
      <c r="G80" s="161">
        <v>0</v>
      </c>
      <c r="H80" s="161">
        <v>0</v>
      </c>
      <c r="I80" s="161">
        <v>10199</v>
      </c>
      <c r="J80" s="161">
        <v>0</v>
      </c>
      <c r="K80" s="161">
        <v>1220155852</v>
      </c>
      <c r="L80" s="161">
        <v>1220155852</v>
      </c>
      <c r="M80" s="161">
        <v>272469414</v>
      </c>
      <c r="N80" s="161">
        <v>272469414</v>
      </c>
      <c r="O80" s="161">
        <v>147135633</v>
      </c>
      <c r="P80" s="161">
        <v>183777890</v>
      </c>
      <c r="Q80" s="161">
        <v>125333781</v>
      </c>
      <c r="R80" s="161">
        <v>88691524</v>
      </c>
      <c r="S80" s="161">
        <v>36642257</v>
      </c>
      <c r="T80" s="161">
        <v>0</v>
      </c>
      <c r="U80" s="161">
        <v>0</v>
      </c>
      <c r="V80" s="161">
        <v>36642257</v>
      </c>
      <c r="W80" s="161">
        <v>183777890</v>
      </c>
      <c r="X80">
        <v>183777890</v>
      </c>
      <c r="Y80">
        <v>125333781</v>
      </c>
      <c r="Z80">
        <v>125333781</v>
      </c>
      <c r="AA80">
        <v>1</v>
      </c>
    </row>
    <row r="81" spans="1:27" ht="12.75">
      <c r="A81" s="161">
        <v>430401</v>
      </c>
      <c r="B81" s="161" t="s">
        <v>100</v>
      </c>
      <c r="C81" s="161">
        <v>3584623</v>
      </c>
      <c r="D81" s="161">
        <v>111252</v>
      </c>
      <c r="E81" s="161">
        <v>3473371</v>
      </c>
      <c r="F81" s="161">
        <v>0</v>
      </c>
      <c r="G81" s="161">
        <v>0</v>
      </c>
      <c r="H81" s="161">
        <v>0</v>
      </c>
      <c r="I81" s="161">
        <v>3473371</v>
      </c>
      <c r="J81" s="161">
        <v>0</v>
      </c>
      <c r="K81" s="161">
        <v>1220155852</v>
      </c>
      <c r="L81" s="161">
        <v>1220155852</v>
      </c>
      <c r="M81" s="161">
        <v>272469414</v>
      </c>
      <c r="N81" s="161">
        <v>272469414</v>
      </c>
      <c r="O81" s="161">
        <v>147135633</v>
      </c>
      <c r="P81" s="161">
        <v>183777890</v>
      </c>
      <c r="Q81" s="161">
        <v>125333781</v>
      </c>
      <c r="R81" s="161">
        <v>88691524</v>
      </c>
      <c r="S81" s="161">
        <v>36642257</v>
      </c>
      <c r="T81" s="161">
        <v>0</v>
      </c>
      <c r="U81" s="161">
        <v>0</v>
      </c>
      <c r="V81" s="161">
        <v>36642257</v>
      </c>
      <c r="W81" s="161">
        <v>183777890</v>
      </c>
      <c r="X81">
        <v>183777890</v>
      </c>
      <c r="Y81">
        <v>125333781</v>
      </c>
      <c r="Z81">
        <v>125333781</v>
      </c>
      <c r="AA81">
        <v>1</v>
      </c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"/>
  <sheetViews>
    <sheetView showGridLines="0" tabSelected="1" zoomScaleSheetLayoutView="82" zoomScalePageLayoutView="0" workbookViewId="0" topLeftCell="A1">
      <selection activeCell="M12" sqref="M12"/>
    </sheetView>
  </sheetViews>
  <sheetFormatPr defaultColWidth="11.57421875" defaultRowHeight="12.75"/>
  <cols>
    <col min="1" max="1" width="4.7109375" style="132" customWidth="1"/>
    <col min="2" max="2" width="10.00390625" style="133" bestFit="1" customWidth="1"/>
    <col min="3" max="3" width="41.421875" style="132" customWidth="1"/>
    <col min="4" max="4" width="14.7109375" style="198" customWidth="1"/>
    <col min="5" max="5" width="17.421875" style="198" customWidth="1"/>
    <col min="6" max="11" width="13.8515625" style="198" customWidth="1"/>
    <col min="12" max="12" width="14.28125" style="198" customWidth="1"/>
    <col min="13" max="13" width="13.28125" style="205" customWidth="1"/>
    <col min="14" max="18" width="13.28125" style="132" customWidth="1"/>
    <col min="19" max="22" width="11.421875" style="132" customWidth="1"/>
    <col min="23" max="26" width="13.28125" style="132" customWidth="1"/>
    <col min="27" max="27" width="11.421875" style="132" customWidth="1"/>
    <col min="28" max="16384" width="11.421875" style="132" customWidth="1"/>
  </cols>
  <sheetData>
    <row r="1" spans="1:6" ht="12.75">
      <c r="A1" s="132" t="s">
        <v>301</v>
      </c>
      <c r="B1" s="135" t="s">
        <v>75</v>
      </c>
      <c r="C1" s="134" t="s">
        <v>74</v>
      </c>
      <c r="F1" s="199"/>
    </row>
    <row r="2" spans="2:3" ht="12.75">
      <c r="B2" s="135" t="s">
        <v>45</v>
      </c>
      <c r="C2" s="134" t="s">
        <v>76</v>
      </c>
    </row>
    <row r="3" spans="2:3" ht="12.75">
      <c r="B3" s="135" t="s">
        <v>46</v>
      </c>
      <c r="C3" s="135" t="s">
        <v>47</v>
      </c>
    </row>
    <row r="4" spans="2:3" ht="12.75">
      <c r="B4" s="135" t="s">
        <v>48</v>
      </c>
      <c r="C4" s="135" t="s">
        <v>298</v>
      </c>
    </row>
    <row r="5" spans="1:3" ht="12.75">
      <c r="A5" s="204"/>
      <c r="B5" s="204"/>
      <c r="C5" s="204"/>
    </row>
    <row r="6" spans="2:13" s="137" customFormat="1" ht="12.75">
      <c r="B6" s="209" t="s">
        <v>49</v>
      </c>
      <c r="C6" s="209"/>
      <c r="D6" s="209"/>
      <c r="E6" s="209"/>
      <c r="F6" s="209"/>
      <c r="G6" s="209"/>
      <c r="H6" s="209"/>
      <c r="I6" s="209"/>
      <c r="J6" s="209"/>
      <c r="K6" s="209"/>
      <c r="L6" s="201"/>
      <c r="M6" s="206"/>
    </row>
    <row r="7" spans="2:13" s="137" customFormat="1" ht="12.75">
      <c r="B7" s="209" t="s">
        <v>306</v>
      </c>
      <c r="C7" s="209"/>
      <c r="D7" s="209"/>
      <c r="E7" s="209"/>
      <c r="F7" s="209"/>
      <c r="G7" s="209"/>
      <c r="H7" s="209"/>
      <c r="I7" s="209"/>
      <c r="J7" s="209"/>
      <c r="K7" s="209"/>
      <c r="L7" s="201"/>
      <c r="M7" s="206"/>
    </row>
    <row r="8" spans="2:13" s="137" customFormat="1" ht="12.75">
      <c r="B8" s="136"/>
      <c r="D8" s="201"/>
      <c r="E8" s="201"/>
      <c r="F8" s="201"/>
      <c r="G8" s="201"/>
      <c r="H8" s="201"/>
      <c r="I8" s="201"/>
      <c r="J8" s="201"/>
      <c r="K8" s="201"/>
      <c r="L8" s="201"/>
      <c r="M8" s="206"/>
    </row>
    <row r="9" spans="2:13" s="137" customFormat="1" ht="12.75">
      <c r="B9" s="136" t="s">
        <v>50</v>
      </c>
      <c r="C9" s="137" t="s">
        <v>51</v>
      </c>
      <c r="D9" s="200" t="s">
        <v>12</v>
      </c>
      <c r="E9" s="200"/>
      <c r="F9" s="200" t="s">
        <v>52</v>
      </c>
      <c r="G9" s="200"/>
      <c r="H9" s="200" t="s">
        <v>53</v>
      </c>
      <c r="I9" s="200"/>
      <c r="J9" s="200" t="s">
        <v>54</v>
      </c>
      <c r="K9" s="200"/>
      <c r="L9" s="201"/>
      <c r="M9" s="206"/>
    </row>
    <row r="10" spans="2:13" s="137" customFormat="1" ht="12.75">
      <c r="B10" s="136"/>
      <c r="D10" s="202" t="s">
        <v>55</v>
      </c>
      <c r="E10" s="202" t="s">
        <v>56</v>
      </c>
      <c r="F10" s="202" t="s">
        <v>57</v>
      </c>
      <c r="G10" s="202" t="s">
        <v>58</v>
      </c>
      <c r="H10" s="202" t="s">
        <v>59</v>
      </c>
      <c r="I10" s="202" t="s">
        <v>60</v>
      </c>
      <c r="J10" s="202" t="s">
        <v>61</v>
      </c>
      <c r="K10" s="202" t="s">
        <v>62</v>
      </c>
      <c r="L10" s="201"/>
      <c r="M10" s="206"/>
    </row>
    <row r="12" spans="2:11" ht="12.75">
      <c r="B12" s="161"/>
      <c r="C12" s="161"/>
      <c r="D12" s="147"/>
      <c r="E12" s="147"/>
      <c r="F12" s="147"/>
      <c r="G12" s="147"/>
      <c r="H12" s="147"/>
      <c r="I12" s="147"/>
      <c r="J12" s="147"/>
      <c r="K12" s="147"/>
    </row>
    <row r="13" spans="2:11" ht="12.75">
      <c r="B13" s="161">
        <v>110102</v>
      </c>
      <c r="C13" s="161" t="s">
        <v>77</v>
      </c>
      <c r="D13" s="147">
        <v>279560</v>
      </c>
      <c r="E13" s="147">
        <v>11500</v>
      </c>
      <c r="F13" s="147">
        <v>268060</v>
      </c>
      <c r="G13" s="147">
        <v>0</v>
      </c>
      <c r="H13" s="147">
        <v>268060</v>
      </c>
      <c r="I13" s="147">
        <v>0</v>
      </c>
      <c r="J13" s="147">
        <v>0</v>
      </c>
      <c r="K13" s="147">
        <v>0</v>
      </c>
    </row>
    <row r="14" spans="2:11" ht="12.75" customHeight="1">
      <c r="B14" s="161">
        <v>110103</v>
      </c>
      <c r="C14" s="161" t="s">
        <v>78</v>
      </c>
      <c r="D14" s="147">
        <v>266924</v>
      </c>
      <c r="E14" s="147">
        <v>266924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</row>
    <row r="15" spans="2:11" ht="12.75">
      <c r="B15" s="161">
        <v>110202</v>
      </c>
      <c r="C15" s="161" t="s">
        <v>79</v>
      </c>
      <c r="D15" s="147">
        <v>461098954</v>
      </c>
      <c r="E15" s="147">
        <v>454681091</v>
      </c>
      <c r="F15" s="147">
        <v>6417863</v>
      </c>
      <c r="G15" s="147">
        <v>0</v>
      </c>
      <c r="H15" s="147">
        <v>6417863</v>
      </c>
      <c r="I15" s="147">
        <v>0</v>
      </c>
      <c r="J15" s="147">
        <v>0</v>
      </c>
      <c r="K15" s="147">
        <v>0</v>
      </c>
    </row>
    <row r="16" spans="2:11" ht="12.75">
      <c r="B16" s="161">
        <v>110301</v>
      </c>
      <c r="C16" s="161" t="s">
        <v>123</v>
      </c>
      <c r="D16" s="147">
        <v>436693538</v>
      </c>
      <c r="E16" s="147">
        <v>361595622</v>
      </c>
      <c r="F16" s="147">
        <v>75097916</v>
      </c>
      <c r="G16" s="147">
        <v>0</v>
      </c>
      <c r="H16" s="147">
        <v>75097916</v>
      </c>
      <c r="I16" s="147">
        <v>0</v>
      </c>
      <c r="J16" s="147">
        <v>0</v>
      </c>
      <c r="K16" s="147">
        <v>0</v>
      </c>
    </row>
    <row r="17" spans="2:11" ht="12.75">
      <c r="B17" s="161">
        <v>110501</v>
      </c>
      <c r="C17" s="161" t="s">
        <v>80</v>
      </c>
      <c r="D17" s="147">
        <v>76466345</v>
      </c>
      <c r="E17" s="147">
        <v>71599305</v>
      </c>
      <c r="F17" s="147">
        <v>4867040</v>
      </c>
      <c r="G17" s="147">
        <v>0</v>
      </c>
      <c r="H17" s="147">
        <v>4867040</v>
      </c>
      <c r="I17" s="147">
        <v>0</v>
      </c>
      <c r="J17" s="147">
        <v>0</v>
      </c>
      <c r="K17" s="147">
        <v>0</v>
      </c>
    </row>
    <row r="18" spans="2:11" ht="12.75">
      <c r="B18" s="161">
        <v>110505</v>
      </c>
      <c r="C18" s="161" t="s">
        <v>170</v>
      </c>
      <c r="D18" s="147">
        <v>3207898</v>
      </c>
      <c r="E18" s="147">
        <v>3207898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</row>
    <row r="19" spans="2:11" ht="12.75">
      <c r="B19" s="161">
        <v>110701</v>
      </c>
      <c r="C19" s="161" t="s">
        <v>81</v>
      </c>
      <c r="D19" s="147">
        <v>611052</v>
      </c>
      <c r="E19" s="147">
        <v>611052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</row>
    <row r="20" spans="2:11" ht="12.75">
      <c r="B20" s="161">
        <v>110702</v>
      </c>
      <c r="C20" s="161" t="s">
        <v>71</v>
      </c>
      <c r="D20" s="147">
        <v>655296</v>
      </c>
      <c r="E20" s="147">
        <v>655296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</row>
    <row r="21" spans="2:11" ht="12.75">
      <c r="B21" s="161">
        <v>110705</v>
      </c>
      <c r="C21" s="161" t="s">
        <v>285</v>
      </c>
      <c r="D21" s="147">
        <v>17774</v>
      </c>
      <c r="E21" s="147">
        <v>17774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</row>
    <row r="22" spans="2:11" ht="12.75">
      <c r="B22" s="161">
        <v>110707</v>
      </c>
      <c r="C22" s="161" t="s">
        <v>158</v>
      </c>
      <c r="D22" s="147">
        <v>2339250</v>
      </c>
      <c r="E22" s="147">
        <v>2339250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</row>
    <row r="23" spans="2:11" ht="12.75">
      <c r="B23" s="161">
        <v>110801</v>
      </c>
      <c r="C23" s="161" t="s">
        <v>22</v>
      </c>
      <c r="D23" s="147">
        <v>38372390</v>
      </c>
      <c r="E23" s="147">
        <v>38372390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</row>
    <row r="24" spans="2:11" ht="12.75">
      <c r="B24" s="161">
        <v>110901</v>
      </c>
      <c r="C24" s="161" t="s">
        <v>161</v>
      </c>
      <c r="D24" s="147">
        <v>180958</v>
      </c>
      <c r="E24" s="147">
        <v>180958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</row>
    <row r="25" spans="2:11" ht="12.75">
      <c r="B25" s="161">
        <v>110902</v>
      </c>
      <c r="C25" s="161" t="s">
        <v>23</v>
      </c>
      <c r="D25" s="147">
        <v>840361</v>
      </c>
      <c r="E25" s="147">
        <v>338154</v>
      </c>
      <c r="F25" s="147">
        <v>502207</v>
      </c>
      <c r="G25" s="147">
        <v>0</v>
      </c>
      <c r="H25" s="147">
        <v>502207</v>
      </c>
      <c r="I25" s="147">
        <v>0</v>
      </c>
      <c r="J25" s="147">
        <v>0</v>
      </c>
      <c r="K25" s="147">
        <v>0</v>
      </c>
    </row>
    <row r="26" spans="2:11" ht="12.75">
      <c r="B26" s="161">
        <v>111003</v>
      </c>
      <c r="C26" s="161" t="s">
        <v>151</v>
      </c>
      <c r="D26" s="147">
        <v>655475</v>
      </c>
      <c r="E26" s="147">
        <v>0</v>
      </c>
      <c r="F26" s="147">
        <v>655475</v>
      </c>
      <c r="G26" s="147">
        <v>0</v>
      </c>
      <c r="H26" s="147">
        <v>655475</v>
      </c>
      <c r="I26" s="147">
        <v>0</v>
      </c>
      <c r="J26" s="147">
        <v>0</v>
      </c>
      <c r="K26" s="147">
        <v>0</v>
      </c>
    </row>
    <row r="27" spans="2:11" ht="12.75">
      <c r="B27" s="161">
        <v>120101</v>
      </c>
      <c r="C27" s="161" t="s">
        <v>82</v>
      </c>
      <c r="D27" s="147">
        <v>2516838</v>
      </c>
      <c r="E27" s="147">
        <v>0</v>
      </c>
      <c r="F27" s="147">
        <v>2516838</v>
      </c>
      <c r="G27" s="147">
        <v>0</v>
      </c>
      <c r="H27" s="147">
        <v>2516838</v>
      </c>
      <c r="I27" s="147">
        <v>0</v>
      </c>
      <c r="J27" s="147">
        <v>0</v>
      </c>
      <c r="K27" s="147">
        <v>0</v>
      </c>
    </row>
    <row r="28" spans="2:11" ht="12.75">
      <c r="B28" s="161">
        <v>120103</v>
      </c>
      <c r="C28" s="161" t="s">
        <v>83</v>
      </c>
      <c r="D28" s="147">
        <v>111595</v>
      </c>
      <c r="E28" s="147">
        <v>0</v>
      </c>
      <c r="F28" s="147">
        <v>111595</v>
      </c>
      <c r="G28" s="147">
        <v>0</v>
      </c>
      <c r="H28" s="147">
        <v>111595</v>
      </c>
      <c r="I28" s="147">
        <v>0</v>
      </c>
      <c r="J28" s="147">
        <v>0</v>
      </c>
      <c r="K28" s="147">
        <v>0</v>
      </c>
    </row>
    <row r="29" spans="2:11" ht="12.75">
      <c r="B29" s="161">
        <v>120201</v>
      </c>
      <c r="C29" s="161" t="s">
        <v>152</v>
      </c>
      <c r="D29" s="147">
        <v>2039913</v>
      </c>
      <c r="E29" s="147">
        <v>0</v>
      </c>
      <c r="F29" s="147">
        <v>2039913</v>
      </c>
      <c r="G29" s="147">
        <v>0</v>
      </c>
      <c r="H29" s="147">
        <v>2039913</v>
      </c>
      <c r="I29" s="147">
        <v>0</v>
      </c>
      <c r="J29" s="147">
        <v>0</v>
      </c>
      <c r="K29" s="147">
        <v>0</v>
      </c>
    </row>
    <row r="30" spans="2:11" ht="12.75">
      <c r="B30" s="161">
        <v>120204</v>
      </c>
      <c r="C30" s="161" t="s">
        <v>171</v>
      </c>
      <c r="D30" s="147">
        <v>7262269</v>
      </c>
      <c r="E30" s="147">
        <v>0</v>
      </c>
      <c r="F30" s="147">
        <v>7262269</v>
      </c>
      <c r="G30" s="147">
        <v>0</v>
      </c>
      <c r="H30" s="147">
        <v>7262269</v>
      </c>
      <c r="I30" s="147">
        <v>0</v>
      </c>
      <c r="J30" s="147">
        <v>0</v>
      </c>
      <c r="K30" s="147">
        <v>0</v>
      </c>
    </row>
    <row r="31" spans="2:11" ht="12.75">
      <c r="B31" s="161">
        <v>120301</v>
      </c>
      <c r="C31" s="161" t="s">
        <v>172</v>
      </c>
      <c r="D31" s="147">
        <v>0</v>
      </c>
      <c r="E31" s="147">
        <v>111593</v>
      </c>
      <c r="F31" s="147">
        <v>0</v>
      </c>
      <c r="G31" s="147">
        <v>111593</v>
      </c>
      <c r="H31" s="147">
        <v>0</v>
      </c>
      <c r="I31" s="147">
        <v>111593</v>
      </c>
      <c r="J31" s="147">
        <v>0</v>
      </c>
      <c r="K31" s="147">
        <v>0</v>
      </c>
    </row>
    <row r="32" spans="2:11" ht="12.75">
      <c r="B32" s="161">
        <v>120302</v>
      </c>
      <c r="C32" s="161" t="s">
        <v>84</v>
      </c>
      <c r="D32" s="147">
        <v>0</v>
      </c>
      <c r="E32" s="147">
        <v>2262534</v>
      </c>
      <c r="F32" s="147">
        <v>0</v>
      </c>
      <c r="G32" s="147">
        <v>2262534</v>
      </c>
      <c r="H32" s="147">
        <v>0</v>
      </c>
      <c r="I32" s="147">
        <v>2262534</v>
      </c>
      <c r="J32" s="147">
        <v>0</v>
      </c>
      <c r="K32" s="147">
        <v>0</v>
      </c>
    </row>
    <row r="33" spans="2:11" ht="12.75">
      <c r="B33" s="161">
        <v>120303</v>
      </c>
      <c r="C33" s="161" t="s">
        <v>173</v>
      </c>
      <c r="D33" s="147">
        <v>0</v>
      </c>
      <c r="E33" s="147">
        <v>582837</v>
      </c>
      <c r="F33" s="147">
        <v>0</v>
      </c>
      <c r="G33" s="147">
        <v>582837</v>
      </c>
      <c r="H33" s="147">
        <v>0</v>
      </c>
      <c r="I33" s="147">
        <v>582837</v>
      </c>
      <c r="J33" s="147">
        <v>0</v>
      </c>
      <c r="K33" s="147">
        <v>0</v>
      </c>
    </row>
    <row r="34" spans="2:11" ht="12.75">
      <c r="B34" s="161">
        <v>120306</v>
      </c>
      <c r="C34" s="161" t="s">
        <v>174</v>
      </c>
      <c r="D34" s="147">
        <v>0</v>
      </c>
      <c r="E34" s="147">
        <v>1452459</v>
      </c>
      <c r="F34" s="147">
        <v>0</v>
      </c>
      <c r="G34" s="147">
        <v>1452459</v>
      </c>
      <c r="H34" s="147">
        <v>0</v>
      </c>
      <c r="I34" s="147">
        <v>1452459</v>
      </c>
      <c r="J34" s="147">
        <v>0</v>
      </c>
      <c r="K34" s="147">
        <v>0</v>
      </c>
    </row>
    <row r="35" spans="2:11" ht="12.75">
      <c r="B35" s="161">
        <v>210301</v>
      </c>
      <c r="C35" s="161" t="s">
        <v>24</v>
      </c>
      <c r="D35" s="147">
        <v>14815172</v>
      </c>
      <c r="E35" s="147">
        <v>53643213</v>
      </c>
      <c r="F35" s="147">
        <v>0</v>
      </c>
      <c r="G35" s="147">
        <v>38828041</v>
      </c>
      <c r="H35" s="147">
        <v>0</v>
      </c>
      <c r="I35" s="147">
        <v>38828041</v>
      </c>
      <c r="J35" s="147">
        <v>0</v>
      </c>
      <c r="K35" s="147">
        <v>0</v>
      </c>
    </row>
    <row r="36" spans="2:11" ht="12.75">
      <c r="B36" s="161">
        <v>210303</v>
      </c>
      <c r="C36" s="161" t="s">
        <v>85</v>
      </c>
      <c r="D36" s="147">
        <v>150263</v>
      </c>
      <c r="E36" s="147">
        <v>150263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</row>
    <row r="37" spans="2:11" ht="12.75">
      <c r="B37" s="161">
        <v>210305</v>
      </c>
      <c r="C37" s="161" t="s">
        <v>128</v>
      </c>
      <c r="D37" s="147">
        <v>2318516</v>
      </c>
      <c r="E37" s="147">
        <v>2398516</v>
      </c>
      <c r="F37" s="147">
        <v>0</v>
      </c>
      <c r="G37" s="147">
        <v>80000</v>
      </c>
      <c r="H37" s="147">
        <v>0</v>
      </c>
      <c r="I37" s="147">
        <v>80000</v>
      </c>
      <c r="J37" s="147">
        <v>0</v>
      </c>
      <c r="K37" s="147">
        <v>0</v>
      </c>
    </row>
    <row r="38" spans="2:11" ht="12.75">
      <c r="B38" s="161">
        <v>210306</v>
      </c>
      <c r="C38" s="161" t="s">
        <v>116</v>
      </c>
      <c r="D38" s="147">
        <v>3500</v>
      </c>
      <c r="E38" s="147">
        <v>184208</v>
      </c>
      <c r="F38" s="147">
        <v>0</v>
      </c>
      <c r="G38" s="147">
        <v>180708</v>
      </c>
      <c r="H38" s="147">
        <v>0</v>
      </c>
      <c r="I38" s="147">
        <v>180708</v>
      </c>
      <c r="J38" s="147">
        <v>0</v>
      </c>
      <c r="K38" s="147">
        <v>0</v>
      </c>
    </row>
    <row r="39" spans="2:11" ht="12.75">
      <c r="B39" s="161">
        <v>210307</v>
      </c>
      <c r="C39" s="161" t="s">
        <v>156</v>
      </c>
      <c r="D39" s="147">
        <v>52247</v>
      </c>
      <c r="E39" s="147">
        <v>52247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</row>
    <row r="40" spans="2:11" ht="12.75">
      <c r="B40" s="161">
        <v>210308</v>
      </c>
      <c r="C40" s="161" t="s">
        <v>302</v>
      </c>
      <c r="D40" s="147">
        <v>4587842</v>
      </c>
      <c r="E40" s="147">
        <v>0</v>
      </c>
      <c r="F40" s="147">
        <v>4587842</v>
      </c>
      <c r="G40" s="147">
        <v>0</v>
      </c>
      <c r="H40" s="147">
        <v>4587842</v>
      </c>
      <c r="I40" s="147">
        <v>0</v>
      </c>
      <c r="J40" s="147">
        <v>0</v>
      </c>
      <c r="K40" s="147">
        <v>0</v>
      </c>
    </row>
    <row r="41" spans="2:11" ht="12.75">
      <c r="B41" s="161">
        <v>210309</v>
      </c>
      <c r="C41" s="161" t="s">
        <v>86</v>
      </c>
      <c r="D41" s="147">
        <v>15850000</v>
      </c>
      <c r="E41" s="147">
        <v>15850000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</row>
    <row r="42" spans="2:11" ht="12.75">
      <c r="B42" s="161">
        <v>210401</v>
      </c>
      <c r="C42" s="161" t="s">
        <v>87</v>
      </c>
      <c r="D42" s="147">
        <v>66654115</v>
      </c>
      <c r="E42" s="147">
        <v>66654115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</row>
    <row r="43" spans="2:11" ht="12.75">
      <c r="B43" s="161">
        <v>210402</v>
      </c>
      <c r="C43" s="161" t="s">
        <v>166</v>
      </c>
      <c r="D43" s="147">
        <v>601950</v>
      </c>
      <c r="E43" s="147">
        <v>772049</v>
      </c>
      <c r="F43" s="147">
        <v>0</v>
      </c>
      <c r="G43" s="147">
        <v>170099</v>
      </c>
      <c r="H43" s="147">
        <v>0</v>
      </c>
      <c r="I43" s="147">
        <v>170099</v>
      </c>
      <c r="J43" s="147">
        <v>0</v>
      </c>
      <c r="K43" s="147">
        <v>0</v>
      </c>
    </row>
    <row r="44" spans="2:11" ht="12.75">
      <c r="B44" s="161">
        <v>210403</v>
      </c>
      <c r="C44" s="161" t="s">
        <v>179</v>
      </c>
      <c r="D44" s="147">
        <v>0</v>
      </c>
      <c r="E44" s="147">
        <v>4587842</v>
      </c>
      <c r="F44" s="147">
        <v>0</v>
      </c>
      <c r="G44" s="147">
        <v>4587842</v>
      </c>
      <c r="H44" s="147">
        <v>0</v>
      </c>
      <c r="I44" s="147">
        <v>4587842</v>
      </c>
      <c r="J44" s="147">
        <v>0</v>
      </c>
      <c r="K44" s="147">
        <v>0</v>
      </c>
    </row>
    <row r="45" spans="2:11" ht="12.75">
      <c r="B45" s="161">
        <v>210501</v>
      </c>
      <c r="C45" s="161" t="s">
        <v>184</v>
      </c>
      <c r="D45" s="147">
        <v>0</v>
      </c>
      <c r="E45" s="147">
        <v>23950</v>
      </c>
      <c r="F45" s="147">
        <v>0</v>
      </c>
      <c r="G45" s="147">
        <v>23950</v>
      </c>
      <c r="H45" s="147">
        <v>0</v>
      </c>
      <c r="I45" s="147">
        <v>23950</v>
      </c>
      <c r="J45" s="147">
        <v>0</v>
      </c>
      <c r="K45" s="147">
        <v>0</v>
      </c>
    </row>
    <row r="46" spans="2:13" ht="12.75">
      <c r="B46" s="161">
        <v>210502</v>
      </c>
      <c r="C46" s="161" t="s">
        <v>162</v>
      </c>
      <c r="D46" s="147">
        <v>76163</v>
      </c>
      <c r="E46" s="147">
        <v>93139</v>
      </c>
      <c r="F46" s="147">
        <v>0</v>
      </c>
      <c r="G46" s="147">
        <v>16976</v>
      </c>
      <c r="H46" s="147">
        <v>0</v>
      </c>
      <c r="I46" s="147">
        <v>16976</v>
      </c>
      <c r="J46" s="147">
        <v>0</v>
      </c>
      <c r="K46" s="147">
        <v>0</v>
      </c>
      <c r="M46" s="207"/>
    </row>
    <row r="47" spans="2:11" ht="12.75">
      <c r="B47" s="161">
        <v>210503</v>
      </c>
      <c r="C47" s="161" t="s">
        <v>88</v>
      </c>
      <c r="D47" s="147">
        <v>810477</v>
      </c>
      <c r="E47" s="147">
        <v>890764</v>
      </c>
      <c r="F47" s="147">
        <v>0</v>
      </c>
      <c r="G47" s="147">
        <v>80287</v>
      </c>
      <c r="H47" s="147">
        <v>0</v>
      </c>
      <c r="I47" s="147">
        <v>80287</v>
      </c>
      <c r="J47" s="147">
        <v>0</v>
      </c>
      <c r="K47" s="147">
        <v>0</v>
      </c>
    </row>
    <row r="48" spans="2:11" ht="12.75">
      <c r="B48" s="161">
        <v>210504</v>
      </c>
      <c r="C48" s="161" t="s">
        <v>307</v>
      </c>
      <c r="D48" s="147">
        <v>0</v>
      </c>
      <c r="E48" s="147">
        <v>45305</v>
      </c>
      <c r="F48" s="147">
        <v>0</v>
      </c>
      <c r="G48" s="147">
        <v>45305</v>
      </c>
      <c r="H48" s="147">
        <v>0</v>
      </c>
      <c r="I48" s="147">
        <v>45305</v>
      </c>
      <c r="J48" s="147">
        <v>0</v>
      </c>
      <c r="K48" s="147">
        <v>0</v>
      </c>
    </row>
    <row r="49" spans="2:11" ht="12.75">
      <c r="B49" s="161">
        <v>210505</v>
      </c>
      <c r="C49" s="161" t="s">
        <v>89</v>
      </c>
      <c r="D49" s="147">
        <v>477314</v>
      </c>
      <c r="E49" s="147">
        <v>477314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</row>
    <row r="50" spans="2:11" ht="12.75">
      <c r="B50" s="161">
        <v>210506</v>
      </c>
      <c r="C50" s="161" t="s">
        <v>90</v>
      </c>
      <c r="D50" s="147">
        <v>1906553</v>
      </c>
      <c r="E50" s="147">
        <v>1906553</v>
      </c>
      <c r="F50" s="147">
        <v>0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</row>
    <row r="51" spans="2:13" ht="12.75">
      <c r="B51" s="161">
        <v>210507</v>
      </c>
      <c r="C51" s="161" t="s">
        <v>91</v>
      </c>
      <c r="D51" s="147">
        <v>12206816</v>
      </c>
      <c r="E51" s="147">
        <v>13084281</v>
      </c>
      <c r="F51" s="147">
        <v>0</v>
      </c>
      <c r="G51" s="147">
        <v>877465</v>
      </c>
      <c r="H51" s="147">
        <v>0</v>
      </c>
      <c r="I51" s="147">
        <v>877465</v>
      </c>
      <c r="J51" s="147">
        <v>0</v>
      </c>
      <c r="K51" s="147">
        <v>0</v>
      </c>
      <c r="M51" s="208"/>
    </row>
    <row r="52" spans="2:11" ht="12.75">
      <c r="B52" s="161">
        <v>210508</v>
      </c>
      <c r="C52" s="161" t="s">
        <v>92</v>
      </c>
      <c r="D52" s="147">
        <v>6265057</v>
      </c>
      <c r="E52" s="147">
        <v>6855244</v>
      </c>
      <c r="F52" s="147">
        <v>0</v>
      </c>
      <c r="G52" s="147">
        <v>590187</v>
      </c>
      <c r="H52" s="147">
        <v>0</v>
      </c>
      <c r="I52" s="147">
        <v>590187</v>
      </c>
      <c r="J52" s="147">
        <v>0</v>
      </c>
      <c r="K52" s="147">
        <v>0</v>
      </c>
    </row>
    <row r="53" spans="2:11" ht="12.75">
      <c r="B53" s="161">
        <v>210511</v>
      </c>
      <c r="C53" s="161" t="s">
        <v>93</v>
      </c>
      <c r="D53" s="147">
        <v>669462</v>
      </c>
      <c r="E53" s="147">
        <v>732632</v>
      </c>
      <c r="F53" s="147">
        <v>0</v>
      </c>
      <c r="G53" s="147">
        <v>63170</v>
      </c>
      <c r="H53" s="147">
        <v>0</v>
      </c>
      <c r="I53" s="147">
        <v>63170</v>
      </c>
      <c r="J53" s="147">
        <v>0</v>
      </c>
      <c r="K53" s="147">
        <v>0</v>
      </c>
    </row>
    <row r="54" spans="2:11" ht="12.75">
      <c r="B54" s="161">
        <v>210512</v>
      </c>
      <c r="C54" s="161" t="s">
        <v>296</v>
      </c>
      <c r="D54" s="147">
        <v>1086659</v>
      </c>
      <c r="E54" s="147">
        <v>1290433</v>
      </c>
      <c r="F54" s="147">
        <v>0</v>
      </c>
      <c r="G54" s="147">
        <v>203774</v>
      </c>
      <c r="H54" s="147">
        <v>0</v>
      </c>
      <c r="I54" s="147">
        <v>203774</v>
      </c>
      <c r="J54" s="147">
        <v>0</v>
      </c>
      <c r="K54" s="147">
        <v>0</v>
      </c>
    </row>
    <row r="55" spans="2:11" ht="12.75">
      <c r="B55" s="161">
        <v>210514</v>
      </c>
      <c r="C55" s="161" t="s">
        <v>300</v>
      </c>
      <c r="D55" s="147">
        <v>95034</v>
      </c>
      <c r="E55" s="147">
        <v>126712</v>
      </c>
      <c r="F55" s="147">
        <v>0</v>
      </c>
      <c r="G55" s="147">
        <v>31678</v>
      </c>
      <c r="H55" s="147">
        <v>0</v>
      </c>
      <c r="I55" s="147">
        <v>31678</v>
      </c>
      <c r="J55" s="147">
        <v>0</v>
      </c>
      <c r="K55" s="147">
        <v>0</v>
      </c>
    </row>
    <row r="56" spans="2:11" ht="12.75">
      <c r="B56" s="161">
        <v>210608</v>
      </c>
      <c r="C56" s="161" t="s">
        <v>129</v>
      </c>
      <c r="D56" s="147">
        <v>22265847</v>
      </c>
      <c r="E56" s="147">
        <v>22436177</v>
      </c>
      <c r="F56" s="147">
        <v>0</v>
      </c>
      <c r="G56" s="147">
        <v>170330</v>
      </c>
      <c r="H56" s="147">
        <v>0</v>
      </c>
      <c r="I56" s="147">
        <v>170330</v>
      </c>
      <c r="J56" s="147">
        <v>0</v>
      </c>
      <c r="K56" s="147">
        <v>0</v>
      </c>
    </row>
    <row r="57" spans="2:11" ht="12.75">
      <c r="B57" s="161">
        <v>230101</v>
      </c>
      <c r="C57" s="161" t="s">
        <v>25</v>
      </c>
      <c r="D57" s="147">
        <v>0</v>
      </c>
      <c r="E57" s="147">
        <v>1000000</v>
      </c>
      <c r="F57" s="147">
        <v>0</v>
      </c>
      <c r="G57" s="147">
        <v>1000000</v>
      </c>
      <c r="H57" s="147">
        <v>0</v>
      </c>
      <c r="I57" s="147">
        <v>1000000</v>
      </c>
      <c r="J57" s="147">
        <v>0</v>
      </c>
      <c r="K57" s="147">
        <v>0</v>
      </c>
    </row>
    <row r="58" spans="2:11" ht="12.75">
      <c r="B58" s="161">
        <v>230102</v>
      </c>
      <c r="C58" s="161" t="s">
        <v>26</v>
      </c>
      <c r="D58" s="147">
        <v>0</v>
      </c>
      <c r="E58" s="147">
        <v>372777</v>
      </c>
      <c r="F58" s="147">
        <v>0</v>
      </c>
      <c r="G58" s="147">
        <v>372777</v>
      </c>
      <c r="H58" s="147">
        <v>0</v>
      </c>
      <c r="I58" s="147">
        <v>372777</v>
      </c>
      <c r="J58" s="147">
        <v>0</v>
      </c>
      <c r="K58" s="147">
        <v>0</v>
      </c>
    </row>
    <row r="59" spans="2:11" ht="12.75">
      <c r="B59" s="161">
        <v>230301</v>
      </c>
      <c r="C59" s="161" t="s">
        <v>124</v>
      </c>
      <c r="D59" s="147">
        <v>36642257</v>
      </c>
      <c r="E59" s="147">
        <v>141655891</v>
      </c>
      <c r="F59" s="147">
        <v>0</v>
      </c>
      <c r="G59" s="147">
        <v>105013634</v>
      </c>
      <c r="H59" s="147">
        <v>0</v>
      </c>
      <c r="I59" s="147">
        <v>105013634</v>
      </c>
      <c r="J59" s="147">
        <v>0</v>
      </c>
      <c r="K59" s="147">
        <v>0</v>
      </c>
    </row>
    <row r="60" spans="2:11" ht="12.75">
      <c r="B60" s="161">
        <v>310102</v>
      </c>
      <c r="C60" s="161" t="s">
        <v>149</v>
      </c>
      <c r="D60" s="147">
        <v>0</v>
      </c>
      <c r="E60" s="147">
        <v>60000</v>
      </c>
      <c r="F60" s="147">
        <v>0</v>
      </c>
      <c r="G60" s="147">
        <v>60000</v>
      </c>
      <c r="H60" s="147">
        <v>0</v>
      </c>
      <c r="I60" s="147">
        <v>0</v>
      </c>
      <c r="J60" s="147">
        <v>0</v>
      </c>
      <c r="K60" s="147">
        <v>60000</v>
      </c>
    </row>
    <row r="61" spans="2:13" ht="12.75">
      <c r="B61" s="161">
        <v>310103</v>
      </c>
      <c r="C61" s="161" t="s">
        <v>150</v>
      </c>
      <c r="D61" s="147">
        <v>708</v>
      </c>
      <c r="E61" s="147">
        <v>1947720</v>
      </c>
      <c r="F61" s="147">
        <v>0</v>
      </c>
      <c r="G61" s="147">
        <v>1947012</v>
      </c>
      <c r="H61" s="147">
        <v>0</v>
      </c>
      <c r="I61" s="147">
        <v>0</v>
      </c>
      <c r="J61" s="147">
        <v>0</v>
      </c>
      <c r="K61" s="147">
        <v>1947012</v>
      </c>
      <c r="M61" s="205">
        <f>+K61/2</f>
        <v>973506</v>
      </c>
    </row>
    <row r="62" spans="2:11" ht="12.75">
      <c r="B62" s="161">
        <v>310104</v>
      </c>
      <c r="C62" s="161" t="s">
        <v>94</v>
      </c>
      <c r="D62" s="147">
        <v>4330788</v>
      </c>
      <c r="E62" s="147">
        <v>34357541</v>
      </c>
      <c r="F62" s="147">
        <v>0</v>
      </c>
      <c r="G62" s="147">
        <v>30026753</v>
      </c>
      <c r="H62" s="147">
        <v>0</v>
      </c>
      <c r="I62" s="147">
        <v>0</v>
      </c>
      <c r="J62" s="147">
        <v>0</v>
      </c>
      <c r="K62" s="147">
        <v>30026753</v>
      </c>
    </row>
    <row r="63" spans="2:11" ht="12.75">
      <c r="B63" s="161">
        <v>310106</v>
      </c>
      <c r="C63" s="161" t="s">
        <v>113</v>
      </c>
      <c r="D63" s="147">
        <v>2792500</v>
      </c>
      <c r="E63" s="147">
        <v>20617500</v>
      </c>
      <c r="F63" s="147">
        <v>0</v>
      </c>
      <c r="G63" s="147">
        <v>17825000</v>
      </c>
      <c r="H63" s="147">
        <v>0</v>
      </c>
      <c r="I63" s="147">
        <v>0</v>
      </c>
      <c r="J63" s="147">
        <v>0</v>
      </c>
      <c r="K63" s="147">
        <v>17825000</v>
      </c>
    </row>
    <row r="64" spans="2:11" ht="12.75">
      <c r="B64" s="161">
        <v>310109</v>
      </c>
      <c r="C64" s="161" t="s">
        <v>111</v>
      </c>
      <c r="D64" s="147">
        <v>0</v>
      </c>
      <c r="E64" s="147">
        <v>24264000</v>
      </c>
      <c r="F64" s="147">
        <v>0</v>
      </c>
      <c r="G64" s="147">
        <v>24264000</v>
      </c>
      <c r="H64" s="147">
        <v>0</v>
      </c>
      <c r="I64" s="147">
        <v>0</v>
      </c>
      <c r="J64" s="147">
        <v>0</v>
      </c>
      <c r="K64" s="147">
        <v>24264000</v>
      </c>
    </row>
    <row r="65" spans="2:11" ht="12.75">
      <c r="B65" s="161">
        <v>310110</v>
      </c>
      <c r="C65" s="161" t="s">
        <v>95</v>
      </c>
      <c r="D65" s="147">
        <v>55610050</v>
      </c>
      <c r="E65" s="147">
        <v>55610050</v>
      </c>
      <c r="F65" s="147"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</row>
    <row r="66" spans="2:11" ht="12.75">
      <c r="B66" s="161">
        <v>310202</v>
      </c>
      <c r="C66" s="161" t="s">
        <v>305</v>
      </c>
      <c r="D66" s="147">
        <v>0</v>
      </c>
      <c r="E66" s="147">
        <v>126050</v>
      </c>
      <c r="F66" s="147">
        <v>0</v>
      </c>
      <c r="G66" s="147">
        <v>126050</v>
      </c>
      <c r="H66" s="147">
        <v>0</v>
      </c>
      <c r="I66" s="147">
        <v>0</v>
      </c>
      <c r="J66" s="147">
        <v>0</v>
      </c>
      <c r="K66" s="147">
        <v>126050</v>
      </c>
    </row>
    <row r="67" spans="2:11" ht="12.75">
      <c r="B67" s="161">
        <v>320105</v>
      </c>
      <c r="C67" s="161" t="s">
        <v>130</v>
      </c>
      <c r="D67" s="147">
        <v>0</v>
      </c>
      <c r="E67" s="147">
        <v>657326</v>
      </c>
      <c r="F67" s="147">
        <v>0</v>
      </c>
      <c r="G67" s="147">
        <v>657326</v>
      </c>
      <c r="H67" s="147">
        <v>0</v>
      </c>
      <c r="I67" s="147">
        <v>0</v>
      </c>
      <c r="J67" s="147">
        <v>0</v>
      </c>
      <c r="K67" s="147">
        <v>657326</v>
      </c>
    </row>
    <row r="68" spans="2:11" ht="12.75">
      <c r="B68" s="161">
        <v>320106</v>
      </c>
      <c r="C68" s="161" t="s">
        <v>292</v>
      </c>
      <c r="D68" s="147">
        <v>0</v>
      </c>
      <c r="E68" s="147">
        <v>7778</v>
      </c>
      <c r="F68" s="147">
        <v>0</v>
      </c>
      <c r="G68" s="147">
        <v>7778</v>
      </c>
      <c r="H68" s="147">
        <v>0</v>
      </c>
      <c r="I68" s="147">
        <v>0</v>
      </c>
      <c r="J68" s="147">
        <v>0</v>
      </c>
      <c r="K68" s="147">
        <v>7778</v>
      </c>
    </row>
    <row r="69" spans="2:11" ht="12.75">
      <c r="B69" s="161">
        <v>420101</v>
      </c>
      <c r="C69" s="161" t="s">
        <v>96</v>
      </c>
      <c r="D69" s="147">
        <v>81360733</v>
      </c>
      <c r="E69" s="147">
        <v>319214</v>
      </c>
      <c r="F69" s="147">
        <v>81041519</v>
      </c>
      <c r="G69" s="147">
        <v>0</v>
      </c>
      <c r="H69" s="147">
        <v>0</v>
      </c>
      <c r="I69" s="147">
        <v>0</v>
      </c>
      <c r="J69" s="147">
        <v>81041519</v>
      </c>
      <c r="K69" s="147">
        <v>0</v>
      </c>
    </row>
    <row r="70" spans="2:11" ht="12.75">
      <c r="B70" s="161">
        <v>420102</v>
      </c>
      <c r="C70" s="161" t="s">
        <v>167</v>
      </c>
      <c r="D70" s="147">
        <v>593042</v>
      </c>
      <c r="E70" s="147">
        <v>0</v>
      </c>
      <c r="F70" s="147">
        <v>593042</v>
      </c>
      <c r="G70" s="147">
        <v>0</v>
      </c>
      <c r="H70" s="147">
        <v>0</v>
      </c>
      <c r="I70" s="147">
        <v>0</v>
      </c>
      <c r="J70" s="147">
        <v>593042</v>
      </c>
      <c r="K70" s="147">
        <v>0</v>
      </c>
    </row>
    <row r="71" spans="2:11" ht="12.75">
      <c r="B71" s="161">
        <v>420108</v>
      </c>
      <c r="C71" s="161" t="s">
        <v>303</v>
      </c>
      <c r="D71" s="147">
        <v>2578002</v>
      </c>
      <c r="E71" s="147">
        <v>6357</v>
      </c>
      <c r="F71" s="147">
        <v>2571645</v>
      </c>
      <c r="G71" s="147">
        <v>0</v>
      </c>
      <c r="H71" s="147">
        <v>0</v>
      </c>
      <c r="I71" s="147">
        <v>0</v>
      </c>
      <c r="J71" s="147">
        <v>2571645</v>
      </c>
      <c r="K71" s="147">
        <v>0</v>
      </c>
    </row>
    <row r="72" spans="2:11" ht="12.75">
      <c r="B72" s="161">
        <v>420109</v>
      </c>
      <c r="C72" s="161" t="s">
        <v>304</v>
      </c>
      <c r="D72" s="147">
        <v>1195906</v>
      </c>
      <c r="E72" s="147">
        <v>0</v>
      </c>
      <c r="F72" s="147">
        <v>1195906</v>
      </c>
      <c r="G72" s="147">
        <v>0</v>
      </c>
      <c r="H72" s="147">
        <v>0</v>
      </c>
      <c r="I72" s="147">
        <v>0</v>
      </c>
      <c r="J72" s="147">
        <v>1195906</v>
      </c>
      <c r="K72" s="147">
        <v>0</v>
      </c>
    </row>
    <row r="73" spans="2:11" ht="12.75">
      <c r="B73" s="161">
        <v>420111</v>
      </c>
      <c r="C73" s="161" t="s">
        <v>97</v>
      </c>
      <c r="D73" s="147">
        <v>2933903</v>
      </c>
      <c r="E73" s="147">
        <v>1000440</v>
      </c>
      <c r="F73" s="147">
        <v>1933463</v>
      </c>
      <c r="G73" s="147">
        <v>0</v>
      </c>
      <c r="H73" s="147">
        <v>0</v>
      </c>
      <c r="I73" s="147">
        <v>0</v>
      </c>
      <c r="J73" s="147">
        <v>1933463</v>
      </c>
      <c r="K73" s="147">
        <v>0</v>
      </c>
    </row>
    <row r="74" spans="2:11" ht="12.75">
      <c r="B74" s="161">
        <v>420116</v>
      </c>
      <c r="C74" s="161" t="s">
        <v>183</v>
      </c>
      <c r="D74" s="147">
        <v>2276885</v>
      </c>
      <c r="E74" s="147">
        <v>0</v>
      </c>
      <c r="F74" s="147">
        <v>2276885</v>
      </c>
      <c r="G74" s="147">
        <v>0</v>
      </c>
      <c r="H74" s="147">
        <v>0</v>
      </c>
      <c r="I74" s="147">
        <v>0</v>
      </c>
      <c r="J74" s="147">
        <v>2276885</v>
      </c>
      <c r="K74" s="147">
        <v>0</v>
      </c>
    </row>
    <row r="75" spans="2:11" ht="12.75">
      <c r="B75" s="161">
        <v>420204</v>
      </c>
      <c r="C75" s="161" t="s">
        <v>186</v>
      </c>
      <c r="D75" s="147">
        <v>24399100</v>
      </c>
      <c r="E75" s="147">
        <v>12195782</v>
      </c>
      <c r="F75" s="147">
        <v>12203318</v>
      </c>
      <c r="G75" s="147">
        <v>0</v>
      </c>
      <c r="H75" s="147">
        <v>0</v>
      </c>
      <c r="I75" s="147">
        <v>0</v>
      </c>
      <c r="J75" s="147">
        <v>12203318</v>
      </c>
      <c r="K75" s="147">
        <v>0</v>
      </c>
    </row>
    <row r="76" spans="2:11" ht="12.75">
      <c r="B76" s="161">
        <v>420402</v>
      </c>
      <c r="C76" s="161" t="s">
        <v>63</v>
      </c>
      <c r="D76" s="147">
        <v>13772844</v>
      </c>
      <c r="E76" s="147">
        <v>6310417</v>
      </c>
      <c r="F76" s="147">
        <v>7462427</v>
      </c>
      <c r="G76" s="147">
        <v>0</v>
      </c>
      <c r="H76" s="147">
        <v>0</v>
      </c>
      <c r="I76" s="147">
        <v>0</v>
      </c>
      <c r="J76" s="147">
        <v>7462427</v>
      </c>
      <c r="K76" s="147">
        <v>0</v>
      </c>
    </row>
    <row r="77" spans="2:11" ht="12.75">
      <c r="B77" s="161">
        <v>420405</v>
      </c>
      <c r="C77" s="161" t="s">
        <v>131</v>
      </c>
      <c r="D77" s="147">
        <v>179950</v>
      </c>
      <c r="E77" s="147">
        <v>0</v>
      </c>
      <c r="F77" s="147">
        <v>179950</v>
      </c>
      <c r="G77" s="147">
        <v>0</v>
      </c>
      <c r="H77" s="147">
        <v>0</v>
      </c>
      <c r="I77" s="147">
        <v>0</v>
      </c>
      <c r="J77" s="147">
        <v>179950</v>
      </c>
      <c r="K77" s="147">
        <v>0</v>
      </c>
    </row>
    <row r="78" spans="2:11" ht="12.75">
      <c r="B78" s="161">
        <v>420601</v>
      </c>
      <c r="C78" s="161" t="s">
        <v>64</v>
      </c>
      <c r="D78" s="147">
        <v>42481</v>
      </c>
      <c r="E78" s="147">
        <v>11420</v>
      </c>
      <c r="F78" s="147">
        <v>31061</v>
      </c>
      <c r="G78" s="147">
        <v>0</v>
      </c>
      <c r="H78" s="147">
        <v>0</v>
      </c>
      <c r="I78" s="147">
        <v>0</v>
      </c>
      <c r="J78" s="147">
        <v>31061</v>
      </c>
      <c r="K78" s="147">
        <v>0</v>
      </c>
    </row>
    <row r="79" spans="2:11" ht="12.75">
      <c r="B79" s="161">
        <v>420604</v>
      </c>
      <c r="C79" s="161" t="s">
        <v>180</v>
      </c>
      <c r="D79" s="147">
        <v>1555</v>
      </c>
      <c r="E79" s="147">
        <v>1555</v>
      </c>
      <c r="F79" s="147">
        <v>0</v>
      </c>
      <c r="G79" s="147">
        <v>0</v>
      </c>
      <c r="H79" s="147">
        <v>0</v>
      </c>
      <c r="I79" s="147">
        <v>0</v>
      </c>
      <c r="J79" s="147">
        <v>0</v>
      </c>
      <c r="K79" s="147">
        <v>0</v>
      </c>
    </row>
    <row r="80" spans="2:11" ht="12.75">
      <c r="B80" s="161">
        <v>420702</v>
      </c>
      <c r="C80" s="161" t="s">
        <v>293</v>
      </c>
      <c r="D80" s="147">
        <v>612509</v>
      </c>
      <c r="E80" s="147">
        <v>13295</v>
      </c>
      <c r="F80" s="147">
        <v>599214</v>
      </c>
      <c r="G80" s="147">
        <v>0</v>
      </c>
      <c r="H80" s="147">
        <v>0</v>
      </c>
      <c r="I80" s="147">
        <v>0</v>
      </c>
      <c r="J80" s="147">
        <v>599214</v>
      </c>
      <c r="K80" s="147">
        <v>0</v>
      </c>
    </row>
    <row r="81" spans="2:11" ht="12.75">
      <c r="B81" s="161">
        <v>420703</v>
      </c>
      <c r="C81" s="161" t="s">
        <v>168</v>
      </c>
      <c r="D81" s="147">
        <v>20480</v>
      </c>
      <c r="E81" s="147">
        <v>0</v>
      </c>
      <c r="F81" s="147">
        <v>20480</v>
      </c>
      <c r="G81" s="147">
        <v>0</v>
      </c>
      <c r="H81" s="147">
        <v>0</v>
      </c>
      <c r="I81" s="147">
        <v>0</v>
      </c>
      <c r="J81" s="147">
        <v>20480</v>
      </c>
      <c r="K81" s="147">
        <v>0</v>
      </c>
    </row>
    <row r="82" spans="2:11" ht="12.75">
      <c r="B82" s="161">
        <v>420704</v>
      </c>
      <c r="C82" s="161" t="s">
        <v>169</v>
      </c>
      <c r="D82" s="147">
        <v>112027</v>
      </c>
      <c r="E82" s="147">
        <v>0</v>
      </c>
      <c r="F82" s="147">
        <v>112027</v>
      </c>
      <c r="G82" s="147">
        <v>0</v>
      </c>
      <c r="H82" s="147">
        <v>0</v>
      </c>
      <c r="I82" s="147">
        <v>0</v>
      </c>
      <c r="J82" s="147">
        <v>112027</v>
      </c>
      <c r="K82" s="147">
        <v>0</v>
      </c>
    </row>
    <row r="83" spans="2:11" ht="12.75">
      <c r="B83" s="161">
        <v>420705</v>
      </c>
      <c r="C83" s="161" t="s">
        <v>98</v>
      </c>
      <c r="D83" s="147">
        <v>300027</v>
      </c>
      <c r="E83" s="147">
        <v>10000</v>
      </c>
      <c r="F83" s="147">
        <v>290027</v>
      </c>
      <c r="G83" s="147">
        <v>0</v>
      </c>
      <c r="H83" s="147">
        <v>0</v>
      </c>
      <c r="I83" s="147">
        <v>0</v>
      </c>
      <c r="J83" s="147">
        <v>290027</v>
      </c>
      <c r="K83" s="147">
        <v>0</v>
      </c>
    </row>
    <row r="84" spans="2:11" ht="12.75">
      <c r="B84" s="161">
        <v>420706</v>
      </c>
      <c r="C84" s="161" t="s">
        <v>181</v>
      </c>
      <c r="D84" s="147">
        <v>11990</v>
      </c>
      <c r="E84" s="147">
        <v>0</v>
      </c>
      <c r="F84" s="147">
        <v>11990</v>
      </c>
      <c r="G84" s="147">
        <v>0</v>
      </c>
      <c r="H84" s="147">
        <v>0</v>
      </c>
      <c r="I84" s="147">
        <v>0</v>
      </c>
      <c r="J84" s="147">
        <v>11990</v>
      </c>
      <c r="K84" s="147">
        <v>0</v>
      </c>
    </row>
    <row r="85" spans="2:11" ht="12.75">
      <c r="B85" s="161">
        <v>420707</v>
      </c>
      <c r="C85" s="161" t="s">
        <v>283</v>
      </c>
      <c r="D85" s="147">
        <v>5083</v>
      </c>
      <c r="E85" s="147">
        <v>0</v>
      </c>
      <c r="F85" s="147">
        <v>5083</v>
      </c>
      <c r="G85" s="147">
        <v>0</v>
      </c>
      <c r="H85" s="147">
        <v>0</v>
      </c>
      <c r="I85" s="147">
        <v>0</v>
      </c>
      <c r="J85" s="147">
        <v>5083</v>
      </c>
      <c r="K85" s="147">
        <v>0</v>
      </c>
    </row>
    <row r="86" spans="2:11" ht="12.75">
      <c r="B86" s="161">
        <v>420710</v>
      </c>
      <c r="C86" s="161" t="s">
        <v>66</v>
      </c>
      <c r="D86" s="147">
        <v>741544</v>
      </c>
      <c r="E86" s="147">
        <v>0</v>
      </c>
      <c r="F86" s="147">
        <v>741544</v>
      </c>
      <c r="G86" s="147">
        <v>0</v>
      </c>
      <c r="H86" s="147">
        <v>0</v>
      </c>
      <c r="I86" s="147">
        <v>0</v>
      </c>
      <c r="J86" s="147">
        <v>741544</v>
      </c>
      <c r="K86" s="147">
        <v>0</v>
      </c>
    </row>
    <row r="87" spans="2:11" ht="12.75">
      <c r="B87" s="161">
        <v>420711</v>
      </c>
      <c r="C87" s="161" t="s">
        <v>99</v>
      </c>
      <c r="D87" s="147">
        <v>8817449</v>
      </c>
      <c r="E87" s="147">
        <v>2209738</v>
      </c>
      <c r="F87" s="147">
        <v>6607711</v>
      </c>
      <c r="G87" s="147">
        <v>0</v>
      </c>
      <c r="H87" s="147">
        <v>0</v>
      </c>
      <c r="I87" s="147">
        <v>0</v>
      </c>
      <c r="J87" s="147">
        <v>6607711</v>
      </c>
      <c r="K87" s="147">
        <v>0</v>
      </c>
    </row>
    <row r="88" spans="2:11" ht="12.75">
      <c r="B88" s="161">
        <v>420713</v>
      </c>
      <c r="C88" s="161" t="s">
        <v>157</v>
      </c>
      <c r="D88" s="147">
        <v>3705081</v>
      </c>
      <c r="E88" s="147">
        <v>1584476</v>
      </c>
      <c r="F88" s="147">
        <v>2120605</v>
      </c>
      <c r="G88" s="147">
        <v>0</v>
      </c>
      <c r="H88" s="147">
        <v>0</v>
      </c>
      <c r="I88" s="147">
        <v>0</v>
      </c>
      <c r="J88" s="147">
        <v>2120605</v>
      </c>
      <c r="K88" s="147">
        <v>0</v>
      </c>
    </row>
    <row r="89" spans="2:11" ht="12.75">
      <c r="B89" s="161">
        <v>420714</v>
      </c>
      <c r="C89" s="161" t="s">
        <v>295</v>
      </c>
      <c r="D89" s="147">
        <v>100000</v>
      </c>
      <c r="E89" s="147">
        <v>3500</v>
      </c>
      <c r="F89" s="147">
        <v>96500</v>
      </c>
      <c r="G89" s="147">
        <v>0</v>
      </c>
      <c r="H89" s="147">
        <v>0</v>
      </c>
      <c r="I89" s="147">
        <v>0</v>
      </c>
      <c r="J89" s="147">
        <v>96500</v>
      </c>
      <c r="K89" s="147">
        <v>0</v>
      </c>
    </row>
    <row r="90" spans="2:11" ht="12.75">
      <c r="B90" s="161">
        <v>420801</v>
      </c>
      <c r="C90" s="161" t="s">
        <v>175</v>
      </c>
      <c r="D90" s="147">
        <v>24799</v>
      </c>
      <c r="E90" s="147">
        <v>0</v>
      </c>
      <c r="F90" s="147">
        <v>24799</v>
      </c>
      <c r="G90" s="147">
        <v>0</v>
      </c>
      <c r="H90" s="147">
        <v>0</v>
      </c>
      <c r="I90" s="147">
        <v>0</v>
      </c>
      <c r="J90" s="147">
        <v>24799</v>
      </c>
      <c r="K90" s="147">
        <v>0</v>
      </c>
    </row>
    <row r="91" spans="2:11" ht="12.75">
      <c r="B91" s="161">
        <v>420802</v>
      </c>
      <c r="C91" s="161" t="s">
        <v>176</v>
      </c>
      <c r="D91" s="147">
        <v>66339</v>
      </c>
      <c r="E91" s="147">
        <v>0</v>
      </c>
      <c r="F91" s="147">
        <v>66339</v>
      </c>
      <c r="G91" s="147">
        <v>0</v>
      </c>
      <c r="H91" s="147">
        <v>0</v>
      </c>
      <c r="I91" s="147">
        <v>0</v>
      </c>
      <c r="J91" s="147">
        <v>66339</v>
      </c>
      <c r="K91" s="147">
        <v>0</v>
      </c>
    </row>
    <row r="92" spans="2:11" ht="12.75">
      <c r="B92">
        <v>420805</v>
      </c>
      <c r="C92" t="s">
        <v>177</v>
      </c>
      <c r="D92" s="144">
        <v>291418</v>
      </c>
      <c r="E92" s="144">
        <v>0</v>
      </c>
      <c r="F92" s="144">
        <v>291418</v>
      </c>
      <c r="G92" s="144">
        <v>0</v>
      </c>
      <c r="H92" s="144">
        <v>0</v>
      </c>
      <c r="I92" s="144">
        <v>0</v>
      </c>
      <c r="J92" s="144">
        <v>291418</v>
      </c>
      <c r="K92" s="144">
        <v>0</v>
      </c>
    </row>
    <row r="93" spans="2:11" ht="12.75">
      <c r="B93">
        <v>420806</v>
      </c>
      <c r="C93" t="s">
        <v>178</v>
      </c>
      <c r="D93" s="144">
        <v>726229</v>
      </c>
      <c r="E93" s="144">
        <v>0</v>
      </c>
      <c r="F93" s="144">
        <v>726229</v>
      </c>
      <c r="G93" s="144">
        <v>0</v>
      </c>
      <c r="H93" s="144">
        <v>0</v>
      </c>
      <c r="I93" s="144">
        <v>0</v>
      </c>
      <c r="J93" s="144">
        <v>726229</v>
      </c>
      <c r="K93" s="144">
        <v>0</v>
      </c>
    </row>
    <row r="94" spans="2:11" ht="12.75">
      <c r="B94">
        <v>430104</v>
      </c>
      <c r="C94" t="s">
        <v>125</v>
      </c>
      <c r="D94" s="144">
        <v>15478</v>
      </c>
      <c r="E94" s="144">
        <v>0</v>
      </c>
      <c r="F94" s="144">
        <v>15478</v>
      </c>
      <c r="G94" s="144">
        <v>0</v>
      </c>
      <c r="H94" s="144">
        <v>0</v>
      </c>
      <c r="I94" s="144">
        <v>0</v>
      </c>
      <c r="J94" s="144">
        <v>15478</v>
      </c>
      <c r="K94" s="144">
        <v>0</v>
      </c>
    </row>
    <row r="95" spans="2:11" ht="12.75">
      <c r="B95">
        <v>430105</v>
      </c>
      <c r="C95" t="s">
        <v>289</v>
      </c>
      <c r="D95" s="144">
        <v>33990</v>
      </c>
      <c r="E95" s="144">
        <v>0</v>
      </c>
      <c r="F95" s="144">
        <v>33990</v>
      </c>
      <c r="G95" s="144">
        <v>0</v>
      </c>
      <c r="H95" s="144">
        <v>0</v>
      </c>
      <c r="I95" s="144">
        <v>0</v>
      </c>
      <c r="J95" s="144">
        <v>33990</v>
      </c>
      <c r="K95" s="144">
        <v>0</v>
      </c>
    </row>
    <row r="96" spans="2:11" ht="12.75">
      <c r="B96">
        <v>430401</v>
      </c>
      <c r="C96" t="s">
        <v>100</v>
      </c>
      <c r="D96" s="144">
        <v>6755691</v>
      </c>
      <c r="E96" s="144">
        <v>675128</v>
      </c>
      <c r="F96" s="144">
        <v>6080563</v>
      </c>
      <c r="G96" s="144">
        <v>0</v>
      </c>
      <c r="H96" s="144">
        <v>0</v>
      </c>
      <c r="I96" s="144">
        <v>0</v>
      </c>
      <c r="J96" s="144">
        <v>6080563</v>
      </c>
      <c r="K96" s="144">
        <v>0</v>
      </c>
    </row>
    <row r="97" spans="2:11" ht="12.75">
      <c r="B97">
        <v>430402</v>
      </c>
      <c r="C97" t="s">
        <v>287</v>
      </c>
      <c r="D97" s="144">
        <v>2</v>
      </c>
      <c r="E97" s="144">
        <v>668</v>
      </c>
      <c r="F97" s="144">
        <v>0</v>
      </c>
      <c r="G97" s="144">
        <v>666</v>
      </c>
      <c r="H97" s="144">
        <v>0</v>
      </c>
      <c r="I97" s="144">
        <v>0</v>
      </c>
      <c r="J97" s="144">
        <v>0</v>
      </c>
      <c r="K97" s="144">
        <v>666</v>
      </c>
    </row>
    <row r="98" spans="2:11" ht="12.75">
      <c r="B98"/>
      <c r="C98"/>
      <c r="D98" s="144"/>
      <c r="E98" s="144"/>
      <c r="F98" s="144"/>
      <c r="G98" s="144"/>
      <c r="H98" s="144"/>
      <c r="I98" s="144"/>
      <c r="J98" s="144"/>
      <c r="K98" s="144"/>
    </row>
    <row r="99" spans="2:11" ht="12.75">
      <c r="B99"/>
      <c r="C99"/>
      <c r="D99" s="144"/>
      <c r="E99" s="144"/>
      <c r="F99" s="144"/>
      <c r="G99" s="144"/>
      <c r="H99" s="144"/>
      <c r="I99" s="144"/>
      <c r="J99" s="144"/>
      <c r="K99" s="144"/>
    </row>
    <row r="100" spans="2:11" ht="12.75">
      <c r="B100"/>
      <c r="C100"/>
      <c r="D100" s="201"/>
      <c r="E100" s="201"/>
      <c r="F100" s="201"/>
      <c r="G100" s="201"/>
      <c r="H100" s="201"/>
      <c r="I100" s="201"/>
      <c r="J100" s="201"/>
      <c r="K100" s="201"/>
    </row>
    <row r="101" spans="2:13" s="137" customFormat="1" ht="12.75">
      <c r="B101" s="138"/>
      <c r="C101" s="137" t="s">
        <v>67</v>
      </c>
      <c r="D101" s="201">
        <f>SUM(D13:D98)</f>
        <v>1435560217</v>
      </c>
      <c r="E101" s="201">
        <f aca="true" t="shared" si="0" ref="E101:K101">SUM(E13:E98)</f>
        <v>1435560217</v>
      </c>
      <c r="F101" s="201">
        <f t="shared" si="0"/>
        <v>231660231</v>
      </c>
      <c r="G101" s="201">
        <f t="shared" si="0"/>
        <v>231660231</v>
      </c>
      <c r="H101" s="201">
        <f t="shared" si="0"/>
        <v>104327018</v>
      </c>
      <c r="I101" s="201">
        <f t="shared" si="0"/>
        <v>156745646</v>
      </c>
      <c r="J101" s="201">
        <f t="shared" si="0"/>
        <v>127333213</v>
      </c>
      <c r="K101" s="201">
        <f t="shared" si="0"/>
        <v>74914585</v>
      </c>
      <c r="L101" s="201"/>
      <c r="M101" s="206"/>
    </row>
    <row r="102" spans="2:13" s="137" customFormat="1" ht="12.75">
      <c r="B102" s="138"/>
      <c r="C102" s="137" t="s">
        <v>68</v>
      </c>
      <c r="D102" s="201"/>
      <c r="E102" s="201"/>
      <c r="F102" s="201"/>
      <c r="G102" s="201"/>
      <c r="H102" s="201">
        <f>+I101-H101</f>
        <v>52418628</v>
      </c>
      <c r="I102" s="201"/>
      <c r="J102" s="201"/>
      <c r="K102" s="201">
        <f>+J101-K101</f>
        <v>52418628</v>
      </c>
      <c r="L102" s="201"/>
      <c r="M102" s="206"/>
    </row>
    <row r="103" spans="2:13" s="137" customFormat="1" ht="12.75">
      <c r="B103" s="136"/>
      <c r="C103" s="137" t="s">
        <v>69</v>
      </c>
      <c r="D103" s="201">
        <f>+D101+D102</f>
        <v>1435560217</v>
      </c>
      <c r="E103" s="201">
        <f aca="true" t="shared" si="1" ref="E103:K103">+E101+E102</f>
        <v>1435560217</v>
      </c>
      <c r="F103" s="201">
        <f t="shared" si="1"/>
        <v>231660231</v>
      </c>
      <c r="G103" s="201">
        <f t="shared" si="1"/>
        <v>231660231</v>
      </c>
      <c r="H103" s="201">
        <f t="shared" si="1"/>
        <v>156745646</v>
      </c>
      <c r="I103" s="201">
        <f t="shared" si="1"/>
        <v>156745646</v>
      </c>
      <c r="J103" s="201">
        <f t="shared" si="1"/>
        <v>127333213</v>
      </c>
      <c r="K103" s="201">
        <f t="shared" si="1"/>
        <v>127333213</v>
      </c>
      <c r="L103" s="201"/>
      <c r="M103" s="206"/>
    </row>
    <row r="104" spans="2:13" s="137" customFormat="1" ht="12.75">
      <c r="B104" s="136"/>
      <c r="D104" s="201"/>
      <c r="E104" s="201"/>
      <c r="F104" s="201"/>
      <c r="G104" s="201"/>
      <c r="H104" s="201"/>
      <c r="I104" s="201"/>
      <c r="J104" s="201"/>
      <c r="K104" s="201"/>
      <c r="L104" s="201"/>
      <c r="M104" s="206"/>
    </row>
    <row r="105" ht="12.75">
      <c r="E105" s="198">
        <f>+E103-D103</f>
        <v>0</v>
      </c>
    </row>
    <row r="106" spans="9:13" ht="12.75">
      <c r="I106" s="205"/>
      <c r="J106" s="132"/>
      <c r="K106" s="132"/>
      <c r="L106" s="132"/>
      <c r="M106" s="132"/>
    </row>
    <row r="107" spans="9:13" ht="12.75">
      <c r="I107" s="205"/>
      <c r="J107" s="132"/>
      <c r="K107" s="132"/>
      <c r="L107" s="132"/>
      <c r="M107" s="132"/>
    </row>
    <row r="108" spans="9:13" ht="12.75">
      <c r="I108" s="205"/>
      <c r="J108" s="132"/>
      <c r="K108" s="132"/>
      <c r="L108" s="132"/>
      <c r="M108" s="132"/>
    </row>
    <row r="109" spans="9:13" ht="12.75">
      <c r="I109" s="205"/>
      <c r="J109" s="132"/>
      <c r="K109" s="132"/>
      <c r="L109" s="132"/>
      <c r="M109" s="132"/>
    </row>
    <row r="110" spans="9:13" ht="12.75">
      <c r="I110" s="205"/>
      <c r="J110" s="132"/>
      <c r="K110" s="132"/>
      <c r="L110" s="132"/>
      <c r="M110" s="132"/>
    </row>
    <row r="111" spans="9:13" ht="12.75">
      <c r="I111" s="205"/>
      <c r="J111" s="132"/>
      <c r="K111" s="132"/>
      <c r="L111" s="132"/>
      <c r="M111" s="132"/>
    </row>
    <row r="112" spans="9:13" ht="12.75">
      <c r="I112" s="205"/>
      <c r="J112" s="132"/>
      <c r="K112" s="132"/>
      <c r="L112" s="132"/>
      <c r="M112" s="132"/>
    </row>
    <row r="113" spans="9:13" ht="12.75">
      <c r="I113" s="205"/>
      <c r="J113" s="132"/>
      <c r="K113" s="132"/>
      <c r="L113" s="132"/>
      <c r="M113" s="132"/>
    </row>
    <row r="114" spans="9:13" ht="12.75">
      <c r="I114" s="205"/>
      <c r="J114" s="132"/>
      <c r="K114" s="132"/>
      <c r="L114" s="132"/>
      <c r="M114" s="132"/>
    </row>
    <row r="115" spans="9:13" ht="12.75">
      <c r="I115" s="205"/>
      <c r="J115" s="132"/>
      <c r="K115" s="132"/>
      <c r="L115" s="132"/>
      <c r="M115" s="132"/>
    </row>
    <row r="116" spans="9:13" ht="12.75">
      <c r="I116" s="205"/>
      <c r="J116" s="132"/>
      <c r="K116" s="132"/>
      <c r="L116" s="132"/>
      <c r="M116" s="132"/>
    </row>
    <row r="117" spans="9:13" ht="12.75">
      <c r="I117" s="205"/>
      <c r="J117" s="132"/>
      <c r="K117" s="132"/>
      <c r="L117" s="132"/>
      <c r="M117" s="132"/>
    </row>
    <row r="118" spans="9:13" ht="12.75">
      <c r="I118" s="205"/>
      <c r="J118" s="132"/>
      <c r="K118" s="132"/>
      <c r="L118" s="132"/>
      <c r="M118" s="132"/>
    </row>
    <row r="119" spans="9:13" ht="12.75">
      <c r="I119" s="205"/>
      <c r="J119" s="132"/>
      <c r="K119" s="132"/>
      <c r="L119" s="132"/>
      <c r="M119" s="132"/>
    </row>
    <row r="120" spans="9:13" ht="12.75">
      <c r="I120" s="205"/>
      <c r="J120" s="132"/>
      <c r="K120" s="132"/>
      <c r="L120" s="132"/>
      <c r="M120" s="132"/>
    </row>
    <row r="121" spans="9:13" ht="12.75">
      <c r="I121" s="205"/>
      <c r="J121" s="132"/>
      <c r="K121" s="132"/>
      <c r="L121" s="132"/>
      <c r="M121" s="132"/>
    </row>
    <row r="122" spans="9:13" ht="12.75">
      <c r="I122" s="205"/>
      <c r="J122" s="132"/>
      <c r="K122" s="132"/>
      <c r="L122" s="132"/>
      <c r="M122" s="132"/>
    </row>
    <row r="123" spans="9:13" ht="12.75">
      <c r="I123" s="205"/>
      <c r="J123" s="132"/>
      <c r="K123" s="132"/>
      <c r="L123" s="132"/>
      <c r="M123" s="132"/>
    </row>
    <row r="124" spans="9:13" ht="12.75">
      <c r="I124" s="205"/>
      <c r="J124" s="132"/>
      <c r="K124" s="132"/>
      <c r="L124" s="132"/>
      <c r="M124" s="132"/>
    </row>
    <row r="125" spans="9:13" ht="12.75">
      <c r="I125" s="205"/>
      <c r="J125" s="132"/>
      <c r="K125" s="132"/>
      <c r="L125" s="132"/>
      <c r="M125" s="132"/>
    </row>
    <row r="126" spans="9:13" ht="12.75">
      <c r="I126" s="205"/>
      <c r="J126" s="132"/>
      <c r="K126" s="132"/>
      <c r="L126" s="132"/>
      <c r="M126" s="132"/>
    </row>
    <row r="127" spans="9:13" ht="12.75">
      <c r="I127" s="205"/>
      <c r="J127" s="132"/>
      <c r="K127" s="132"/>
      <c r="L127" s="132"/>
      <c r="M127" s="132"/>
    </row>
    <row r="128" spans="9:13" ht="12.75">
      <c r="I128" s="205"/>
      <c r="J128" s="132"/>
      <c r="K128" s="132"/>
      <c r="L128" s="132"/>
      <c r="M128" s="132"/>
    </row>
    <row r="129" spans="9:13" ht="12.75">
      <c r="I129" s="205"/>
      <c r="J129" s="132"/>
      <c r="K129" s="132"/>
      <c r="L129" s="132"/>
      <c r="M129" s="132"/>
    </row>
    <row r="130" spans="9:13" ht="12.75">
      <c r="I130" s="205"/>
      <c r="J130" s="132"/>
      <c r="K130" s="132"/>
      <c r="L130" s="132"/>
      <c r="M130" s="132"/>
    </row>
    <row r="131" spans="9:13" ht="12.75">
      <c r="I131" s="205"/>
      <c r="J131" s="132"/>
      <c r="K131" s="132"/>
      <c r="L131" s="132"/>
      <c r="M131" s="132"/>
    </row>
    <row r="132" spans="9:13" ht="12.75">
      <c r="I132" s="205"/>
      <c r="J132" s="132"/>
      <c r="K132" s="132"/>
      <c r="L132" s="132"/>
      <c r="M132" s="132"/>
    </row>
    <row r="133" spans="9:13" ht="12.75">
      <c r="I133" s="205"/>
      <c r="J133" s="132"/>
      <c r="K133" s="132"/>
      <c r="L133" s="132"/>
      <c r="M133" s="132"/>
    </row>
    <row r="134" spans="9:13" ht="12.75">
      <c r="I134" s="205"/>
      <c r="J134" s="132"/>
      <c r="K134" s="132"/>
      <c r="L134" s="132"/>
      <c r="M134" s="132"/>
    </row>
    <row r="135" spans="9:13" ht="12.75">
      <c r="I135" s="205"/>
      <c r="J135" s="132"/>
      <c r="K135" s="132"/>
      <c r="L135" s="132"/>
      <c r="M135" s="132"/>
    </row>
    <row r="136" spans="9:13" ht="12.75">
      <c r="I136" s="205"/>
      <c r="J136" s="132"/>
      <c r="K136" s="132"/>
      <c r="L136" s="132"/>
      <c r="M136" s="132"/>
    </row>
    <row r="137" spans="9:13" ht="12.75">
      <c r="I137" s="205"/>
      <c r="J137" s="132"/>
      <c r="K137" s="132"/>
      <c r="L137" s="132"/>
      <c r="M137" s="132"/>
    </row>
    <row r="138" spans="9:13" ht="12.75">
      <c r="I138" s="205"/>
      <c r="J138" s="132"/>
      <c r="K138" s="132"/>
      <c r="L138" s="132"/>
      <c r="M138" s="132"/>
    </row>
    <row r="139" spans="9:13" ht="12.75">
      <c r="I139" s="205"/>
      <c r="J139" s="132"/>
      <c r="K139" s="132"/>
      <c r="L139" s="132"/>
      <c r="M139" s="132"/>
    </row>
    <row r="140" spans="9:13" ht="12.75">
      <c r="I140" s="205"/>
      <c r="J140" s="132"/>
      <c r="K140" s="132"/>
      <c r="L140" s="132"/>
      <c r="M140" s="132"/>
    </row>
    <row r="141" spans="9:13" ht="12.75">
      <c r="I141" s="205"/>
      <c r="J141" s="132"/>
      <c r="K141" s="132"/>
      <c r="L141" s="132"/>
      <c r="M141" s="132"/>
    </row>
    <row r="142" spans="9:13" ht="12.75">
      <c r="I142" s="205"/>
      <c r="J142" s="132"/>
      <c r="K142" s="132"/>
      <c r="L142" s="132"/>
      <c r="M142" s="132"/>
    </row>
    <row r="143" spans="9:13" ht="12.75">
      <c r="I143" s="205"/>
      <c r="J143" s="132"/>
      <c r="K143" s="132"/>
      <c r="L143" s="132"/>
      <c r="M143" s="132"/>
    </row>
    <row r="144" spans="9:13" ht="12.75">
      <c r="I144" s="205"/>
      <c r="J144" s="132"/>
      <c r="K144" s="132"/>
      <c r="L144" s="132"/>
      <c r="M144" s="132"/>
    </row>
    <row r="145" spans="9:13" ht="12.75">
      <c r="I145" s="205"/>
      <c r="J145" s="132"/>
      <c r="K145" s="132"/>
      <c r="L145" s="132"/>
      <c r="M145" s="132"/>
    </row>
    <row r="146" spans="9:13" ht="12.75">
      <c r="I146" s="205"/>
      <c r="J146" s="132"/>
      <c r="K146" s="132"/>
      <c r="L146" s="132"/>
      <c r="M146" s="132"/>
    </row>
    <row r="147" spans="9:13" ht="12.75">
      <c r="I147" s="205"/>
      <c r="J147" s="132"/>
      <c r="K147" s="132"/>
      <c r="L147" s="132"/>
      <c r="M147" s="132"/>
    </row>
    <row r="148" spans="9:13" ht="12.75">
      <c r="I148" s="205"/>
      <c r="J148" s="132"/>
      <c r="K148" s="132"/>
      <c r="L148" s="132"/>
      <c r="M148" s="132"/>
    </row>
    <row r="149" spans="9:13" ht="12.75">
      <c r="I149" s="205"/>
      <c r="J149" s="132"/>
      <c r="K149" s="132"/>
      <c r="L149" s="132"/>
      <c r="M149" s="132"/>
    </row>
    <row r="150" spans="9:13" ht="12.75">
      <c r="I150" s="205"/>
      <c r="J150" s="132"/>
      <c r="K150" s="132"/>
      <c r="L150" s="132"/>
      <c r="M150" s="132"/>
    </row>
    <row r="151" spans="9:13" ht="12.75">
      <c r="I151" s="205"/>
      <c r="J151" s="132"/>
      <c r="K151" s="132"/>
      <c r="L151" s="132"/>
      <c r="M151" s="132"/>
    </row>
    <row r="152" spans="9:13" ht="12.75">
      <c r="I152" s="205"/>
      <c r="J152" s="132"/>
      <c r="K152" s="132"/>
      <c r="L152" s="132"/>
      <c r="M152" s="132"/>
    </row>
    <row r="153" spans="9:13" ht="12.75">
      <c r="I153" s="205"/>
      <c r="J153" s="132"/>
      <c r="K153" s="132"/>
      <c r="L153" s="132"/>
      <c r="M153" s="132"/>
    </row>
    <row r="154" spans="9:13" ht="12.75">
      <c r="I154" s="205"/>
      <c r="J154" s="132"/>
      <c r="K154" s="132"/>
      <c r="L154" s="132"/>
      <c r="M154" s="132"/>
    </row>
    <row r="155" spans="9:13" ht="12.75">
      <c r="I155" s="205"/>
      <c r="J155" s="132"/>
      <c r="K155" s="132"/>
      <c r="L155" s="132"/>
      <c r="M155" s="132"/>
    </row>
    <row r="156" spans="9:13" ht="12.75">
      <c r="I156" s="205"/>
      <c r="J156" s="132"/>
      <c r="K156" s="132"/>
      <c r="L156" s="132"/>
      <c r="M156" s="132"/>
    </row>
    <row r="157" spans="9:13" ht="12.75">
      <c r="I157" s="205"/>
      <c r="J157" s="132"/>
      <c r="K157" s="132"/>
      <c r="L157" s="132"/>
      <c r="M157" s="132"/>
    </row>
    <row r="158" spans="9:13" ht="12.75">
      <c r="I158" s="205"/>
      <c r="J158" s="132"/>
      <c r="K158" s="132"/>
      <c r="L158" s="132"/>
      <c r="M158" s="132"/>
    </row>
    <row r="159" spans="9:13" ht="12.75">
      <c r="I159" s="205"/>
      <c r="J159" s="132"/>
      <c r="K159" s="132"/>
      <c r="L159" s="132"/>
      <c r="M159" s="132"/>
    </row>
    <row r="160" spans="9:13" ht="12.75">
      <c r="I160" s="205"/>
      <c r="J160" s="132"/>
      <c r="K160" s="132"/>
      <c r="L160" s="132"/>
      <c r="M160" s="132"/>
    </row>
    <row r="161" spans="9:13" ht="12.75">
      <c r="I161" s="205"/>
      <c r="J161" s="132"/>
      <c r="K161" s="132"/>
      <c r="L161" s="132"/>
      <c r="M161" s="132"/>
    </row>
    <row r="162" spans="9:13" ht="12.75">
      <c r="I162" s="205"/>
      <c r="J162" s="132"/>
      <c r="K162" s="132"/>
      <c r="L162" s="132"/>
      <c r="M162" s="132"/>
    </row>
    <row r="163" spans="9:13" ht="12.75">
      <c r="I163" s="205"/>
      <c r="J163" s="132"/>
      <c r="K163" s="132"/>
      <c r="L163" s="132"/>
      <c r="M163" s="132"/>
    </row>
    <row r="164" spans="9:13" ht="12.75">
      <c r="I164" s="205"/>
      <c r="J164" s="132"/>
      <c r="K164" s="132"/>
      <c r="L164" s="132"/>
      <c r="M164" s="132"/>
    </row>
    <row r="165" spans="9:13" ht="12.75">
      <c r="I165" s="205"/>
      <c r="J165" s="132"/>
      <c r="K165" s="132"/>
      <c r="L165" s="132"/>
      <c r="M165" s="132"/>
    </row>
    <row r="166" spans="9:13" ht="12.75">
      <c r="I166" s="205"/>
      <c r="J166" s="132"/>
      <c r="K166" s="132"/>
      <c r="L166" s="132"/>
      <c r="M166" s="132"/>
    </row>
    <row r="167" spans="9:13" ht="12.75">
      <c r="I167" s="205"/>
      <c r="J167" s="132"/>
      <c r="K167" s="132"/>
      <c r="L167" s="132"/>
      <c r="M167" s="132"/>
    </row>
    <row r="168" spans="9:13" ht="12.75">
      <c r="I168" s="205"/>
      <c r="J168" s="132"/>
      <c r="K168" s="132"/>
      <c r="L168" s="132"/>
      <c r="M168" s="132"/>
    </row>
    <row r="169" spans="9:13" ht="12.75">
      <c r="I169" s="205"/>
      <c r="J169" s="132"/>
      <c r="K169" s="132"/>
      <c r="L169" s="132"/>
      <c r="M169" s="132"/>
    </row>
    <row r="170" spans="9:13" ht="12.75">
      <c r="I170" s="205"/>
      <c r="J170" s="132"/>
      <c r="K170" s="132"/>
      <c r="L170" s="132"/>
      <c r="M170" s="132"/>
    </row>
    <row r="171" spans="9:13" ht="12.75">
      <c r="I171" s="205"/>
      <c r="J171" s="132"/>
      <c r="K171" s="132"/>
      <c r="L171" s="132"/>
      <c r="M171" s="132"/>
    </row>
    <row r="172" spans="9:13" ht="12.75">
      <c r="I172" s="205"/>
      <c r="J172" s="132"/>
      <c r="K172" s="132"/>
      <c r="L172" s="132"/>
      <c r="M172" s="132"/>
    </row>
    <row r="173" spans="9:13" ht="12.75">
      <c r="I173" s="205"/>
      <c r="J173" s="132"/>
      <c r="K173" s="132"/>
      <c r="L173" s="132"/>
      <c r="M173" s="132"/>
    </row>
    <row r="174" spans="9:13" ht="12.75">
      <c r="I174" s="205"/>
      <c r="J174" s="132"/>
      <c r="K174" s="132"/>
      <c r="L174" s="132"/>
      <c r="M174" s="132"/>
    </row>
    <row r="175" spans="9:13" ht="12.75">
      <c r="I175" s="205"/>
      <c r="J175" s="132"/>
      <c r="K175" s="132"/>
      <c r="L175" s="132"/>
      <c r="M175" s="132"/>
    </row>
    <row r="176" spans="9:13" ht="12.75">
      <c r="I176" s="205"/>
      <c r="J176" s="132"/>
      <c r="K176" s="132"/>
      <c r="L176" s="132"/>
      <c r="M176" s="132"/>
    </row>
    <row r="177" spans="9:13" ht="12.75">
      <c r="I177" s="205"/>
      <c r="J177" s="132"/>
      <c r="K177" s="132"/>
      <c r="L177" s="132"/>
      <c r="M177" s="132"/>
    </row>
    <row r="178" spans="9:13" ht="12.75">
      <c r="I178" s="205"/>
      <c r="J178" s="132"/>
      <c r="K178" s="132"/>
      <c r="L178" s="132"/>
      <c r="M178" s="132"/>
    </row>
    <row r="179" spans="9:13" ht="12.75">
      <c r="I179" s="205"/>
      <c r="J179" s="132"/>
      <c r="K179" s="132"/>
      <c r="L179" s="132"/>
      <c r="M179" s="132"/>
    </row>
    <row r="180" spans="9:13" ht="12.75">
      <c r="I180" s="205"/>
      <c r="J180" s="132"/>
      <c r="K180" s="132"/>
      <c r="L180" s="132"/>
      <c r="M180" s="132"/>
    </row>
    <row r="181" spans="9:13" ht="12.75">
      <c r="I181" s="205"/>
      <c r="J181" s="132"/>
      <c r="K181" s="132"/>
      <c r="L181" s="132"/>
      <c r="M181" s="132"/>
    </row>
    <row r="182" spans="9:13" ht="12.75">
      <c r="I182" s="205"/>
      <c r="J182" s="132"/>
      <c r="K182" s="132"/>
      <c r="L182" s="132"/>
      <c r="M182" s="132"/>
    </row>
    <row r="183" spans="9:13" ht="12.75">
      <c r="I183" s="205"/>
      <c r="J183" s="132"/>
      <c r="K183" s="132"/>
      <c r="L183" s="132"/>
      <c r="M183" s="132"/>
    </row>
    <row r="184" spans="9:13" ht="12.75">
      <c r="I184" s="205"/>
      <c r="J184" s="132"/>
      <c r="K184" s="132"/>
      <c r="L184" s="132"/>
      <c r="M184" s="132"/>
    </row>
    <row r="185" spans="9:13" ht="12.75">
      <c r="I185" s="205"/>
      <c r="J185" s="132"/>
      <c r="K185" s="132"/>
      <c r="L185" s="132"/>
      <c r="M185" s="132"/>
    </row>
    <row r="186" spans="9:13" ht="12.75">
      <c r="I186" s="205"/>
      <c r="J186" s="132"/>
      <c r="K186" s="132"/>
      <c r="L186" s="132"/>
      <c r="M186" s="132"/>
    </row>
    <row r="187" spans="11:13" ht="12.75">
      <c r="K187" s="205"/>
      <c r="L187" s="132"/>
      <c r="M187" s="132"/>
    </row>
    <row r="188" spans="12:13" ht="12.75">
      <c r="L188" s="205"/>
      <c r="M188" s="132"/>
    </row>
  </sheetData>
  <sheetProtection/>
  <mergeCells count="2">
    <mergeCell ref="B7:K7"/>
    <mergeCell ref="B6:K6"/>
  </mergeCells>
  <printOptions/>
  <pageMargins left="0.75" right="0.75" top="1" bottom="1" header="0.3" footer="0.3"/>
  <pageSetup fitToHeight="0" fitToWidth="1" horizontalDpi="300" verticalDpi="300" orientation="landscape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5"/>
  <sheetViews>
    <sheetView showGridLines="0" zoomScale="75" zoomScaleNormal="75" zoomScalePageLayoutView="0" workbookViewId="0" topLeftCell="A3">
      <selection activeCell="C7" sqref="C7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5.00390625" style="2" bestFit="1" customWidth="1"/>
    <col min="6" max="6" width="10.28125" style="2" customWidth="1"/>
    <col min="7" max="7" width="22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+#REF!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f>+Balance!B15</f>
        <v>110202</v>
      </c>
      <c r="D7" s="7"/>
      <c r="E7" s="7"/>
      <c r="F7" s="7"/>
      <c r="G7" s="7"/>
    </row>
    <row r="8" spans="1:7" ht="19.5">
      <c r="A8" s="6" t="s">
        <v>3</v>
      </c>
      <c r="B8" s="7"/>
      <c r="C8" s="9" t="str">
        <f>VLOOKUP(C7,Balance!B12:K61,2,FALSE)</f>
        <v>Banco2 Corpbanca 210797636</v>
      </c>
      <c r="D8" s="7"/>
      <c r="E8" s="7"/>
      <c r="F8" s="7"/>
      <c r="G8" s="7"/>
    </row>
    <row r="9" spans="1:7" ht="18">
      <c r="A9" s="7"/>
      <c r="B9" s="7"/>
      <c r="C9" s="8"/>
      <c r="D9" s="7"/>
      <c r="E9" s="7"/>
      <c r="F9" s="7"/>
      <c r="G9" s="7"/>
    </row>
    <row r="10" spans="1:7" ht="15" hidden="1">
      <c r="A10" s="1" t="s">
        <v>4</v>
      </c>
      <c r="B10" s="7"/>
      <c r="C10" s="10"/>
      <c r="D10" s="7"/>
      <c r="E10" s="7"/>
      <c r="F10" s="7"/>
      <c r="G10" s="7"/>
    </row>
    <row r="11" spans="1:7" ht="15" hidden="1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 hidden="1">
      <c r="A12" s="13">
        <v>1</v>
      </c>
      <c r="B12" s="47">
        <v>43100</v>
      </c>
      <c r="C12" s="14" t="s">
        <v>17</v>
      </c>
      <c r="D12" s="15" t="s">
        <v>19</v>
      </c>
      <c r="E12" s="16">
        <v>14041958</v>
      </c>
      <c r="F12" s="16"/>
      <c r="G12" s="17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 hidden="1">
      <c r="A13" s="13"/>
      <c r="B13" s="47"/>
      <c r="C13" s="14"/>
      <c r="D13" s="15"/>
      <c r="E13" s="16"/>
      <c r="F13" s="16"/>
      <c r="G13" s="17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 hidden="1">
      <c r="A14" s="13"/>
      <c r="B14" s="47"/>
      <c r="C14" s="14"/>
      <c r="D14" s="15"/>
      <c r="E14" s="16"/>
      <c r="F14" s="16"/>
      <c r="G14" s="17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 hidden="1">
      <c r="A15" s="13"/>
      <c r="B15" s="47"/>
      <c r="C15" s="14"/>
      <c r="D15" s="15"/>
      <c r="E15" s="16"/>
      <c r="F15" s="16"/>
      <c r="G15" s="17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 hidden="1">
      <c r="A16" s="13"/>
      <c r="B16" s="47"/>
      <c r="C16" s="14"/>
      <c r="D16" s="15"/>
      <c r="E16" s="16"/>
      <c r="F16" s="16"/>
      <c r="G16" s="17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 hidden="1">
      <c r="A17" s="13"/>
      <c r="B17" s="47"/>
      <c r="C17" s="14"/>
      <c r="D17" s="15"/>
      <c r="E17" s="16"/>
      <c r="F17" s="16"/>
      <c r="G17" s="17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 hidden="1">
      <c r="A18" s="13"/>
      <c r="B18" s="47"/>
      <c r="C18" s="14"/>
      <c r="D18" s="15"/>
      <c r="E18" s="16"/>
      <c r="F18" s="16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 hidden="1">
      <c r="A19" s="13"/>
      <c r="B19" s="47"/>
      <c r="C19" s="14"/>
      <c r="D19" s="15"/>
      <c r="E19" s="16"/>
      <c r="F19" s="16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 hidden="1">
      <c r="A20" s="13"/>
      <c r="B20" s="47"/>
      <c r="C20" s="14"/>
      <c r="D20" s="15"/>
      <c r="E20" s="16"/>
      <c r="F20" s="16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ht="15" hidden="1">
      <c r="A21" s="13"/>
      <c r="B21" s="47"/>
      <c r="C21" s="14"/>
      <c r="D21" s="15"/>
      <c r="E21" s="16"/>
      <c r="F21" s="16"/>
      <c r="G21" s="17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 hidden="1">
      <c r="A22" s="13"/>
      <c r="B22" s="21"/>
      <c r="C22" s="14"/>
      <c r="D22" s="22"/>
      <c r="E22" s="23"/>
      <c r="F22" s="23"/>
      <c r="G22" s="22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 hidden="1">
      <c r="A23" s="13"/>
      <c r="B23" s="21"/>
      <c r="C23" s="14"/>
      <c r="D23" s="22"/>
      <c r="E23" s="23"/>
      <c r="F23" s="2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 hidden="1">
      <c r="A24" s="13"/>
      <c r="B24" s="21"/>
      <c r="C24" s="14"/>
      <c r="D24" s="22"/>
      <c r="E24" s="23"/>
      <c r="F24" s="2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18" s="24" customFormat="1" ht="15" customHeight="1" hidden="1">
      <c r="A25" s="13"/>
      <c r="B25" s="21"/>
      <c r="C25" s="14"/>
      <c r="D25" s="22"/>
      <c r="E25" s="23"/>
      <c r="F25" s="23"/>
      <c r="G25" s="22"/>
      <c r="H25" s="18"/>
      <c r="I25" s="18"/>
      <c r="J25"/>
      <c r="K25"/>
      <c r="L25"/>
      <c r="M25"/>
      <c r="N25"/>
      <c r="O25" s="19"/>
      <c r="P25" s="19"/>
      <c r="Q25" s="20"/>
      <c r="R25"/>
    </row>
    <row r="26" spans="1:7" ht="15" hidden="1">
      <c r="A26" s="25"/>
      <c r="B26" s="26"/>
      <c r="C26" s="27"/>
      <c r="D26" s="28" t="s">
        <v>12</v>
      </c>
      <c r="E26" s="29">
        <f>SUM(E12:E25)</f>
        <v>14041958</v>
      </c>
      <c r="F26" s="29">
        <f>SUM(F12:F25)</f>
        <v>0</v>
      </c>
      <c r="G26" s="26"/>
    </row>
    <row r="27" ht="15" hidden="1">
      <c r="F27" s="30"/>
    </row>
    <row r="28" spans="1:7" ht="15" hidden="1">
      <c r="A28" s="31"/>
      <c r="B28" s="32"/>
      <c r="C28" s="33"/>
      <c r="D28" s="34" t="s">
        <v>13</v>
      </c>
      <c r="E28" s="48">
        <f>IF(E26&gt;F26,E26-F26,0)</f>
        <v>14041958</v>
      </c>
      <c r="F28" s="35">
        <f>IF(F26&gt;E26,F26-E26,0)</f>
        <v>0</v>
      </c>
      <c r="G28" s="36"/>
    </row>
    <row r="29" ht="15" hidden="1"/>
    <row r="30" ht="15" hidden="1"/>
    <row r="32" spans="1:5" ht="15">
      <c r="A32" s="58"/>
      <c r="B32" s="59"/>
      <c r="C32" s="60"/>
      <c r="D32" s="61"/>
      <c r="E32" s="62"/>
    </row>
    <row r="33" spans="1:5" ht="15">
      <c r="A33" s="217" t="s">
        <v>44</v>
      </c>
      <c r="B33" s="217"/>
      <c r="C33" s="217"/>
      <c r="D33" s="63"/>
      <c r="E33" s="64" t="e">
        <f>+#REF!</f>
        <v>#REF!</v>
      </c>
    </row>
    <row r="34" spans="1:5" ht="15.75" thickBot="1">
      <c r="A34" s="58"/>
      <c r="B34" s="59"/>
      <c r="C34" s="60"/>
      <c r="D34" s="61"/>
      <c r="E34" s="65"/>
    </row>
    <row r="35" spans="1:5" ht="15.75" thickBot="1">
      <c r="A35" s="66" t="s">
        <v>29</v>
      </c>
      <c r="B35" s="67" t="s">
        <v>30</v>
      </c>
      <c r="C35" s="68" t="s">
        <v>31</v>
      </c>
      <c r="D35" s="69"/>
      <c r="E35" s="70" t="s">
        <v>32</v>
      </c>
    </row>
    <row r="36" spans="1:5" ht="15">
      <c r="A36" s="58"/>
      <c r="B36" s="59"/>
      <c r="C36" s="60"/>
      <c r="D36" s="61"/>
      <c r="E36" s="65"/>
    </row>
    <row r="37" spans="1:5" ht="15">
      <c r="A37" s="210" t="s">
        <v>33</v>
      </c>
      <c r="B37" s="210"/>
      <c r="C37" s="210"/>
      <c r="D37" s="210"/>
      <c r="E37" s="210"/>
    </row>
    <row r="38" spans="1:5" ht="15">
      <c r="A38" s="72"/>
      <c r="B38" s="73"/>
      <c r="C38" s="74"/>
      <c r="D38" s="75"/>
      <c r="E38" s="76"/>
    </row>
    <row r="39" spans="1:5" ht="15">
      <c r="A39" s="72"/>
      <c r="B39" s="73"/>
      <c r="C39" s="74"/>
      <c r="D39" s="75"/>
      <c r="E39" s="76"/>
    </row>
    <row r="40" spans="1:5" ht="15">
      <c r="A40" s="77"/>
      <c r="B40" s="78"/>
      <c r="C40" s="79"/>
      <c r="D40" s="80"/>
      <c r="E40" s="81"/>
    </row>
    <row r="41" spans="1:5" ht="15">
      <c r="A41" s="82" t="s">
        <v>34</v>
      </c>
      <c r="B41" s="83"/>
      <c r="C41" s="84"/>
      <c r="D41" s="82"/>
      <c r="E41" s="85">
        <f>SUM(E38:E40)</f>
        <v>0</v>
      </c>
    </row>
    <row r="42" spans="1:5" ht="15.75" thickBot="1">
      <c r="A42" s="58"/>
      <c r="B42" s="59"/>
      <c r="C42" s="60"/>
      <c r="D42" s="61"/>
      <c r="E42" s="86"/>
    </row>
    <row r="43" spans="1:5" ht="15.75" thickBot="1">
      <c r="A43" s="211" t="s">
        <v>35</v>
      </c>
      <c r="B43" s="211"/>
      <c r="C43" s="211"/>
      <c r="D43" s="211"/>
      <c r="E43" s="211"/>
    </row>
    <row r="44" spans="1:5" ht="15.75" thickBot="1">
      <c r="A44" s="87" t="s">
        <v>30</v>
      </c>
      <c r="B44" s="88" t="s">
        <v>36</v>
      </c>
      <c r="C44" s="88" t="s">
        <v>37</v>
      </c>
      <c r="D44" s="88" t="s">
        <v>31</v>
      </c>
      <c r="E44" s="89" t="s">
        <v>38</v>
      </c>
    </row>
    <row r="45" spans="1:5" ht="15.75" thickBot="1">
      <c r="A45" s="90"/>
      <c r="B45" s="90"/>
      <c r="C45" s="90"/>
      <c r="D45" s="90"/>
      <c r="E45" s="90"/>
    </row>
    <row r="46" spans="1:5" ht="15">
      <c r="A46" s="91"/>
      <c r="B46" s="92"/>
      <c r="C46" s="93"/>
      <c r="D46" s="139"/>
      <c r="E46" s="140"/>
    </row>
    <row r="47" spans="1:5" ht="15">
      <c r="A47" s="96"/>
      <c r="B47" s="97"/>
      <c r="C47" s="98"/>
      <c r="D47" s="94"/>
      <c r="E47" s="95"/>
    </row>
    <row r="48" spans="1:5" ht="15.75" thickBot="1">
      <c r="A48" s="99"/>
      <c r="B48" s="100"/>
      <c r="C48" s="101"/>
      <c r="D48" s="102"/>
      <c r="E48" s="103"/>
    </row>
    <row r="49" spans="1:5" ht="15.75" thickBot="1">
      <c r="A49" s="104" t="s">
        <v>39</v>
      </c>
      <c r="B49" s="105"/>
      <c r="C49" s="105"/>
      <c r="D49" s="105"/>
      <c r="E49" s="106">
        <f>SUM(E46:E48)</f>
        <v>0</v>
      </c>
    </row>
    <row r="50" spans="1:5" ht="15.75" thickBot="1">
      <c r="A50" s="58"/>
      <c r="B50" s="59"/>
      <c r="C50" s="60"/>
      <c r="D50" s="61"/>
      <c r="E50" s="86"/>
    </row>
    <row r="51" spans="1:5" ht="15.75" thickBot="1">
      <c r="A51" s="212" t="s">
        <v>40</v>
      </c>
      <c r="B51" s="212"/>
      <c r="C51" s="212"/>
      <c r="D51" s="212"/>
      <c r="E51" s="212"/>
    </row>
    <row r="52" spans="1:5" ht="15">
      <c r="A52" s="107"/>
      <c r="B52" s="108"/>
      <c r="C52" s="107"/>
      <c r="D52" s="108"/>
      <c r="E52" s="109"/>
    </row>
    <row r="53" spans="1:5" ht="15">
      <c r="A53" s="110"/>
      <c r="B53" s="108"/>
      <c r="C53" s="111"/>
      <c r="D53" s="112"/>
      <c r="E53" s="113"/>
    </row>
    <row r="54" spans="1:5" ht="15">
      <c r="A54" s="110"/>
      <c r="B54" s="108"/>
      <c r="C54" s="111"/>
      <c r="D54" s="114"/>
      <c r="E54" s="113"/>
    </row>
    <row r="55" spans="1:5" ht="15">
      <c r="A55" s="110"/>
      <c r="B55" s="108"/>
      <c r="C55" s="111"/>
      <c r="D55" s="114"/>
      <c r="E55" s="113"/>
    </row>
    <row r="56" spans="1:5" ht="15.75" thickBot="1">
      <c r="A56" s="107"/>
      <c r="B56" s="108"/>
      <c r="C56" s="107"/>
      <c r="D56" s="108"/>
      <c r="E56" s="109"/>
    </row>
    <row r="57" spans="1:5" ht="15.75" thickBot="1">
      <c r="A57" s="104" t="s">
        <v>41</v>
      </c>
      <c r="B57" s="105"/>
      <c r="C57" s="105"/>
      <c r="D57" s="105"/>
      <c r="E57" s="106">
        <f>SUM(E52:E56)</f>
        <v>0</v>
      </c>
    </row>
    <row r="58" spans="1:5" ht="15">
      <c r="A58" s="58"/>
      <c r="B58" s="59"/>
      <c r="C58" s="60"/>
      <c r="D58" s="61"/>
      <c r="E58" s="86"/>
    </row>
    <row r="59" spans="1:5" ht="15">
      <c r="A59" s="210" t="s">
        <v>42</v>
      </c>
      <c r="B59" s="210"/>
      <c r="C59" s="210"/>
      <c r="D59" s="210"/>
      <c r="E59" s="210"/>
    </row>
    <row r="60" spans="1:5" ht="15">
      <c r="A60" s="115"/>
      <c r="B60" s="71"/>
      <c r="C60" s="116"/>
      <c r="D60" s="71"/>
      <c r="E60" s="117"/>
    </row>
    <row r="61" spans="1:5" ht="15">
      <c r="A61" s="118"/>
      <c r="B61" s="119"/>
      <c r="C61" s="120"/>
      <c r="D61" s="119"/>
      <c r="E61" s="121"/>
    </row>
    <row r="62" spans="1:5" ht="15">
      <c r="A62" s="82" t="s">
        <v>34</v>
      </c>
      <c r="B62" s="84"/>
      <c r="C62" s="84"/>
      <c r="D62" s="84"/>
      <c r="E62" s="122">
        <f>SUM(E60:E61)</f>
        <v>0</v>
      </c>
    </row>
    <row r="63" spans="1:5" ht="15">
      <c r="A63" s="123"/>
      <c r="B63" s="124"/>
      <c r="C63" s="125"/>
      <c r="D63" s="61"/>
      <c r="E63" s="86"/>
    </row>
    <row r="64" spans="1:5" ht="15">
      <c r="A64" s="123" t="s">
        <v>73</v>
      </c>
      <c r="B64" s="124"/>
      <c r="C64" s="125"/>
      <c r="D64" s="126"/>
      <c r="E64" s="65" t="e">
        <f>+E33-E41+E49-E57+E62</f>
        <v>#REF!</v>
      </c>
    </row>
    <row r="65" spans="1:5" ht="15">
      <c r="A65" s="58"/>
      <c r="B65" s="124"/>
      <c r="C65" s="125"/>
      <c r="D65" s="126"/>
      <c r="E65" s="65"/>
    </row>
    <row r="66" spans="1:5" ht="15">
      <c r="A66" s="123" t="s">
        <v>72</v>
      </c>
      <c r="B66" s="124"/>
      <c r="C66" s="125"/>
      <c r="D66" s="61"/>
      <c r="E66" s="127">
        <v>10026739</v>
      </c>
    </row>
    <row r="67" spans="1:5" ht="15">
      <c r="A67" s="123"/>
      <c r="B67" s="124"/>
      <c r="C67" s="125"/>
      <c r="D67" s="61"/>
      <c r="E67" s="86"/>
    </row>
    <row r="68" spans="1:5" ht="15.75" thickBot="1">
      <c r="A68" s="128" t="s">
        <v>43</v>
      </c>
      <c r="B68" s="129"/>
      <c r="C68" s="129"/>
      <c r="D68" s="130"/>
      <c r="E68" s="131" t="e">
        <f>+E64-E66</f>
        <v>#REF!</v>
      </c>
    </row>
    <row r="69" ht="15.75" thickTop="1"/>
    <row r="70" ht="15.75" thickBot="1"/>
    <row r="71" spans="1:7" ht="15">
      <c r="A71" s="37" t="s">
        <v>14</v>
      </c>
      <c r="B71" s="38"/>
      <c r="C71" s="38"/>
      <c r="D71" s="37" t="s">
        <v>15</v>
      </c>
      <c r="E71" s="38"/>
      <c r="F71" s="37" t="s">
        <v>16</v>
      </c>
      <c r="G71" s="38"/>
    </row>
    <row r="72" spans="1:7" ht="15">
      <c r="A72" s="39"/>
      <c r="B72" s="40"/>
      <c r="C72" s="41"/>
      <c r="D72" s="39"/>
      <c r="E72" s="42"/>
      <c r="F72" s="39"/>
      <c r="G72" s="42"/>
    </row>
    <row r="73" spans="1:7" ht="15">
      <c r="A73" s="39"/>
      <c r="B73" s="40"/>
      <c r="C73" s="41"/>
      <c r="D73" s="39"/>
      <c r="E73" s="42"/>
      <c r="F73" s="39"/>
      <c r="G73" s="42"/>
    </row>
    <row r="74" spans="1:7" ht="15">
      <c r="A74" s="39"/>
      <c r="B74" s="40"/>
      <c r="C74" s="41"/>
      <c r="D74" s="39"/>
      <c r="E74" s="42"/>
      <c r="F74" s="39"/>
      <c r="G74" s="42"/>
    </row>
    <row r="75" spans="1:7" ht="15.75" thickBot="1">
      <c r="A75" s="43"/>
      <c r="B75" s="44"/>
      <c r="C75" s="45"/>
      <c r="D75" s="43"/>
      <c r="E75" s="46"/>
      <c r="F75" s="43"/>
      <c r="G75" s="46"/>
    </row>
  </sheetData>
  <sheetProtection/>
  <mergeCells count="6">
    <mergeCell ref="E1:G1"/>
    <mergeCell ref="A33:C33"/>
    <mergeCell ref="A37:E37"/>
    <mergeCell ref="A43:E43"/>
    <mergeCell ref="A51:E51"/>
    <mergeCell ref="A59:E59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horizontalDpi="600" verticalDpi="600" orientation="portrait" scale="67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6"/>
  <sheetViews>
    <sheetView showGridLines="0" zoomScale="75" zoomScaleNormal="75" zoomScalePageLayoutView="0" workbookViewId="0" topLeftCell="A4">
      <selection activeCell="K24" sqref="K24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1.421875" style="2" bestFit="1" customWidth="1"/>
    <col min="7" max="7" width="22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8" t="s">
        <v>18</v>
      </c>
      <c r="F1" s="219"/>
      <c r="G1" s="220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s">
        <v>70</v>
      </c>
      <c r="D6" s="7"/>
      <c r="E6" s="7"/>
      <c r="F6" s="7"/>
      <c r="G6" s="7"/>
    </row>
    <row r="7" spans="1:7" ht="18">
      <c r="A7" s="6" t="s">
        <v>2</v>
      </c>
      <c r="B7" s="7"/>
      <c r="C7" s="50">
        <v>110606</v>
      </c>
      <c r="D7" s="7"/>
      <c r="E7" s="7"/>
      <c r="F7" s="7"/>
      <c r="G7" s="7"/>
    </row>
    <row r="8" spans="1:7" ht="19.5">
      <c r="A8" s="6" t="s">
        <v>3</v>
      </c>
      <c r="B8" s="7"/>
      <c r="C8" s="213" t="s">
        <v>27</v>
      </c>
      <c r="D8" s="213"/>
      <c r="E8" s="213"/>
      <c r="F8" s="213"/>
      <c r="G8" s="213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/>
      <c r="B12" s="54"/>
      <c r="C12" s="15"/>
      <c r="D12" s="15"/>
      <c r="E12" s="15"/>
      <c r="F12" s="15"/>
      <c r="G12" s="15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54"/>
      <c r="C13" s="15"/>
      <c r="D13" s="15"/>
      <c r="E13" s="15"/>
      <c r="F13" s="15"/>
      <c r="G13" s="15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54"/>
      <c r="C14" s="15"/>
      <c r="D14" s="15"/>
      <c r="E14" s="15"/>
      <c r="F14" s="15"/>
      <c r="G14" s="15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5"/>
      <c r="D15" s="15"/>
      <c r="E15" s="53"/>
      <c r="F15" s="15"/>
      <c r="G15" s="17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5"/>
      <c r="D16" s="15"/>
      <c r="E16" s="15"/>
      <c r="F16" s="15"/>
      <c r="G16" s="17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5"/>
      <c r="D17" s="15"/>
      <c r="E17" s="15"/>
      <c r="F17" s="15"/>
      <c r="G17" s="17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"/>
      <c r="D18" s="15"/>
      <c r="E18" s="16"/>
      <c r="F18" s="16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"/>
      <c r="D19" s="15"/>
      <c r="E19" s="16"/>
      <c r="F19" s="16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"/>
      <c r="D20" s="15"/>
      <c r="E20" s="16"/>
      <c r="F20" s="16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ht="15">
      <c r="A21" s="13"/>
      <c r="B21" s="47"/>
      <c r="C21" s="14"/>
      <c r="D21" s="15"/>
      <c r="E21" s="16"/>
      <c r="F21" s="16"/>
      <c r="G21" s="17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>
      <c r="A22" s="13"/>
      <c r="B22" s="21"/>
      <c r="C22" s="14"/>
      <c r="D22" s="22"/>
      <c r="E22" s="23"/>
      <c r="F22" s="23"/>
      <c r="G22" s="22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21"/>
      <c r="C23" s="14"/>
      <c r="D23" s="22"/>
      <c r="E23" s="23"/>
      <c r="F23" s="2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21"/>
      <c r="C24" s="14"/>
      <c r="D24" s="22"/>
      <c r="E24" s="23"/>
      <c r="F24" s="2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18" s="24" customFormat="1" ht="15" customHeight="1">
      <c r="A25" s="13"/>
      <c r="B25" s="21"/>
      <c r="C25" s="14"/>
      <c r="D25" s="22"/>
      <c r="E25" s="23"/>
      <c r="F25" s="23"/>
      <c r="G25" s="22"/>
      <c r="H25" s="18"/>
      <c r="I25" s="18"/>
      <c r="J25"/>
      <c r="K25"/>
      <c r="L25"/>
      <c r="M25"/>
      <c r="N25"/>
      <c r="O25" s="19"/>
      <c r="P25" s="19"/>
      <c r="Q25" s="20"/>
      <c r="R25"/>
    </row>
    <row r="26" spans="1:7" ht="15">
      <c r="A26" s="25"/>
      <c r="B26" s="26"/>
      <c r="C26" s="27"/>
      <c r="D26" s="28" t="s">
        <v>12</v>
      </c>
      <c r="E26" s="29">
        <f>SUM(E12:E25)</f>
        <v>0</v>
      </c>
      <c r="F26" s="29">
        <f>SUM(F12:F25)</f>
        <v>0</v>
      </c>
      <c r="G26" s="26"/>
    </row>
    <row r="27" ht="15">
      <c r="F27" s="30"/>
    </row>
    <row r="28" spans="1:7" ht="15">
      <c r="A28" s="31"/>
      <c r="B28" s="32"/>
      <c r="C28" s="33"/>
      <c r="D28" s="34" t="s">
        <v>13</v>
      </c>
      <c r="E28" s="48">
        <f>IF(E26&gt;F26,E26-F26,0)</f>
        <v>0</v>
      </c>
      <c r="F28" s="35">
        <f>IF(F26&gt;E26,F26-E26,0)</f>
        <v>0</v>
      </c>
      <c r="G28" s="36"/>
    </row>
    <row r="31" spans="1:7" ht="15.75" thickBot="1">
      <c r="A31" s="7"/>
      <c r="B31" s="7"/>
      <c r="C31" s="10"/>
      <c r="D31" s="7"/>
      <c r="E31" s="7"/>
      <c r="F31" s="7"/>
      <c r="G31" s="7"/>
    </row>
    <row r="32" spans="1:7" ht="15">
      <c r="A32" s="37" t="s">
        <v>14</v>
      </c>
      <c r="B32" s="38"/>
      <c r="C32" s="38"/>
      <c r="D32" s="37" t="s">
        <v>15</v>
      </c>
      <c r="E32" s="38"/>
      <c r="F32" s="37" t="s">
        <v>16</v>
      </c>
      <c r="G32" s="38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">
      <c r="A35" s="39"/>
      <c r="B35" s="40"/>
      <c r="C35" s="41"/>
      <c r="D35" s="39"/>
      <c r="E35" s="42"/>
      <c r="F35" s="39"/>
      <c r="G35" s="42"/>
    </row>
    <row r="36" spans="1:7" ht="15.75" thickBot="1">
      <c r="A36" s="43"/>
      <c r="B36" s="44"/>
      <c r="C36" s="45"/>
      <c r="D36" s="43"/>
      <c r="E36" s="46"/>
      <c r="F36" s="43"/>
      <c r="G36" s="46"/>
    </row>
  </sheetData>
  <sheetProtection/>
  <mergeCells count="2">
    <mergeCell ref="E1:G1"/>
    <mergeCell ref="C8:G8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orientation="portrait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61"/>
  <sheetViews>
    <sheetView zoomScalePageLayoutView="0" workbookViewId="0" topLeftCell="A63">
      <selection activeCell="E88" sqref="E88"/>
    </sheetView>
  </sheetViews>
  <sheetFormatPr defaultColWidth="11.421875" defaultRowHeight="12.75"/>
  <cols>
    <col min="1" max="1" width="13.8515625" style="0" bestFit="1" customWidth="1"/>
    <col min="2" max="2" width="21.421875" style="0" bestFit="1" customWidth="1"/>
    <col min="3" max="3" width="27.28125" style="157" bestFit="1" customWidth="1"/>
    <col min="4" max="4" width="24.7109375" style="157" bestFit="1" customWidth="1"/>
    <col min="5" max="5" width="21.7109375" style="157" bestFit="1" customWidth="1"/>
    <col min="6" max="9" width="21.7109375" style="0" bestFit="1" customWidth="1"/>
    <col min="10" max="13" width="24.7109375" style="0" bestFit="1" customWidth="1"/>
  </cols>
  <sheetData>
    <row r="3" spans="1:5" ht="12.75">
      <c r="A3" s="162"/>
      <c r="B3" s="163"/>
      <c r="C3" s="164" t="s">
        <v>132</v>
      </c>
      <c r="D3" s="163"/>
      <c r="E3" s="165"/>
    </row>
    <row r="4" spans="1:5" ht="12.75">
      <c r="A4" s="164" t="s">
        <v>133</v>
      </c>
      <c r="B4" s="164" t="s">
        <v>134</v>
      </c>
      <c r="C4" s="162" t="s">
        <v>136</v>
      </c>
      <c r="D4" s="166" t="s">
        <v>137</v>
      </c>
      <c r="E4" s="167" t="s">
        <v>135</v>
      </c>
    </row>
    <row r="5" spans="1:5" ht="12.75">
      <c r="A5" s="162" t="s">
        <v>138</v>
      </c>
      <c r="B5" s="171">
        <v>43560</v>
      </c>
      <c r="C5" s="168">
        <v>9800</v>
      </c>
      <c r="D5" s="169">
        <v>20009800</v>
      </c>
      <c r="E5" s="170">
        <v>20000000</v>
      </c>
    </row>
    <row r="6" spans="1:5" ht="12.75">
      <c r="A6" s="172"/>
      <c r="B6" s="173">
        <v>43567</v>
      </c>
      <c r="C6" s="174">
        <v>9805</v>
      </c>
      <c r="D6" s="175">
        <v>20019605</v>
      </c>
      <c r="E6" s="176">
        <v>20009800</v>
      </c>
    </row>
    <row r="7" spans="1:5" ht="12.75">
      <c r="A7" s="172"/>
      <c r="B7" s="173">
        <v>43577</v>
      </c>
      <c r="C7" s="174">
        <v>14014</v>
      </c>
      <c r="D7" s="175">
        <v>20033619</v>
      </c>
      <c r="E7" s="176">
        <v>20019605</v>
      </c>
    </row>
    <row r="8" spans="1:5" ht="12.75">
      <c r="A8" s="172"/>
      <c r="B8" s="173">
        <v>43584</v>
      </c>
      <c r="C8" s="174">
        <v>9816</v>
      </c>
      <c r="D8" s="175">
        <v>20043435</v>
      </c>
      <c r="E8" s="176">
        <v>20033619</v>
      </c>
    </row>
    <row r="9" spans="1:5" ht="12.75">
      <c r="A9" s="172"/>
      <c r="B9" s="173">
        <v>43591</v>
      </c>
      <c r="C9" s="174">
        <v>9821</v>
      </c>
      <c r="D9" s="175">
        <v>20053256</v>
      </c>
      <c r="E9" s="176">
        <v>20043435</v>
      </c>
    </row>
    <row r="10" spans="1:5" ht="12.75">
      <c r="A10" s="172"/>
      <c r="B10" s="173">
        <v>43598</v>
      </c>
      <c r="C10" s="174">
        <v>9826</v>
      </c>
      <c r="D10" s="175">
        <v>20063082</v>
      </c>
      <c r="E10" s="176">
        <v>20053256</v>
      </c>
    </row>
    <row r="11" spans="1:5" ht="12.75">
      <c r="A11" s="172"/>
      <c r="B11" s="173">
        <v>43605</v>
      </c>
      <c r="C11" s="174">
        <v>9831</v>
      </c>
      <c r="D11" s="175">
        <v>20072913</v>
      </c>
      <c r="E11" s="176">
        <v>20063082</v>
      </c>
    </row>
    <row r="12" spans="1:5" ht="12.75">
      <c r="A12" s="172"/>
      <c r="B12" s="173">
        <v>43612</v>
      </c>
      <c r="C12" s="174">
        <v>9836</v>
      </c>
      <c r="D12" s="175">
        <v>20082749</v>
      </c>
      <c r="E12" s="176">
        <v>20072913</v>
      </c>
    </row>
    <row r="13" spans="1:5" ht="12.75">
      <c r="A13" s="172"/>
      <c r="B13" s="173">
        <v>43619</v>
      </c>
      <c r="C13" s="174">
        <v>9841</v>
      </c>
      <c r="D13" s="175">
        <v>20092590</v>
      </c>
      <c r="E13" s="176">
        <v>20082749</v>
      </c>
    </row>
    <row r="14" spans="1:5" ht="12.75">
      <c r="A14" s="172"/>
      <c r="B14" s="173">
        <v>43626</v>
      </c>
      <c r="C14" s="174">
        <v>9845</v>
      </c>
      <c r="D14" s="175">
        <v>20102435</v>
      </c>
      <c r="E14" s="176">
        <v>20092590</v>
      </c>
    </row>
    <row r="15" spans="1:5" ht="12.75">
      <c r="A15" s="172"/>
      <c r="B15" s="173">
        <v>43633</v>
      </c>
      <c r="C15" s="174">
        <v>9850</v>
      </c>
      <c r="D15" s="175">
        <v>20112285</v>
      </c>
      <c r="E15" s="176">
        <v>20102435</v>
      </c>
    </row>
    <row r="16" spans="1:5" ht="12.75">
      <c r="A16" s="172"/>
      <c r="B16" s="173">
        <v>43640</v>
      </c>
      <c r="C16" s="174">
        <v>8447</v>
      </c>
      <c r="D16" s="175">
        <v>20120732</v>
      </c>
      <c r="E16" s="176">
        <v>20112285</v>
      </c>
    </row>
    <row r="17" spans="1:5" ht="12.75">
      <c r="A17" s="172"/>
      <c r="B17" s="173">
        <v>43647</v>
      </c>
      <c r="C17" s="174">
        <v>8451</v>
      </c>
      <c r="D17" s="175">
        <v>20129183</v>
      </c>
      <c r="E17" s="176">
        <v>20120732</v>
      </c>
    </row>
    <row r="18" spans="1:5" ht="12.75">
      <c r="A18" s="172"/>
      <c r="B18" s="173">
        <v>43654</v>
      </c>
      <c r="C18" s="174">
        <v>8454</v>
      </c>
      <c r="D18" s="175">
        <v>20137637</v>
      </c>
      <c r="E18" s="176">
        <v>20129183</v>
      </c>
    </row>
    <row r="19" spans="1:5" ht="12.75">
      <c r="A19" s="172"/>
      <c r="B19" s="173">
        <v>43661</v>
      </c>
      <c r="C19" s="174">
        <v>8458</v>
      </c>
      <c r="D19" s="175">
        <v>20146095</v>
      </c>
      <c r="E19" s="176">
        <v>20137637</v>
      </c>
    </row>
    <row r="20" spans="1:5" ht="12.75">
      <c r="A20" s="172"/>
      <c r="B20" s="173">
        <v>43668</v>
      </c>
      <c r="C20" s="174">
        <v>8461</v>
      </c>
      <c r="D20" s="175">
        <v>20154556</v>
      </c>
      <c r="E20" s="176">
        <v>20146095</v>
      </c>
    </row>
    <row r="21" spans="1:5" ht="12.75">
      <c r="A21" s="172"/>
      <c r="B21" s="173">
        <v>43675</v>
      </c>
      <c r="C21" s="174">
        <v>8465</v>
      </c>
      <c r="D21" s="175">
        <v>20163021</v>
      </c>
      <c r="E21" s="176">
        <v>20154556</v>
      </c>
    </row>
    <row r="22" spans="1:5" ht="12.75">
      <c r="A22" s="172"/>
      <c r="B22" s="173">
        <v>43682</v>
      </c>
      <c r="C22" s="174">
        <v>8468</v>
      </c>
      <c r="D22" s="175">
        <v>20171489</v>
      </c>
      <c r="E22" s="176">
        <v>20163021</v>
      </c>
    </row>
    <row r="23" spans="1:5" ht="12.75">
      <c r="A23" s="172"/>
      <c r="B23" s="173">
        <v>43689</v>
      </c>
      <c r="C23" s="174">
        <v>8472</v>
      </c>
      <c r="D23" s="175">
        <v>20179961</v>
      </c>
      <c r="E23" s="176">
        <v>20171489</v>
      </c>
    </row>
    <row r="24" spans="1:5" ht="12.75">
      <c r="A24" s="172"/>
      <c r="B24" s="173">
        <v>43696</v>
      </c>
      <c r="C24" s="174">
        <v>8476</v>
      </c>
      <c r="D24" s="175">
        <v>20188437</v>
      </c>
      <c r="E24" s="176">
        <v>20179961</v>
      </c>
    </row>
    <row r="25" spans="1:5" ht="12.75">
      <c r="A25" s="172"/>
      <c r="B25" s="173">
        <v>43703</v>
      </c>
      <c r="C25" s="174">
        <v>8479</v>
      </c>
      <c r="D25" s="175">
        <v>20196916</v>
      </c>
      <c r="E25" s="176">
        <v>20188437</v>
      </c>
    </row>
    <row r="26" spans="1:5" ht="12.75">
      <c r="A26" s="172"/>
      <c r="B26" s="173">
        <v>43710</v>
      </c>
      <c r="C26" s="174">
        <v>8483</v>
      </c>
      <c r="D26" s="175">
        <v>20205399</v>
      </c>
      <c r="E26" s="176">
        <v>20196916</v>
      </c>
    </row>
    <row r="27" spans="1:5" ht="12.75">
      <c r="A27" s="172"/>
      <c r="B27" s="173">
        <v>43717</v>
      </c>
      <c r="C27" s="174">
        <v>8486</v>
      </c>
      <c r="D27" s="175">
        <v>20213885</v>
      </c>
      <c r="E27" s="176">
        <v>20205399</v>
      </c>
    </row>
    <row r="28" spans="1:5" ht="12.75">
      <c r="A28" s="172"/>
      <c r="B28" s="173">
        <v>43724</v>
      </c>
      <c r="C28" s="174">
        <v>6603</v>
      </c>
      <c r="D28" s="175">
        <v>20220488</v>
      </c>
      <c r="E28" s="176">
        <v>20213885</v>
      </c>
    </row>
    <row r="29" spans="1:5" ht="12.75">
      <c r="A29" s="172"/>
      <c r="B29" s="173">
        <v>43731</v>
      </c>
      <c r="C29" s="174">
        <v>6605</v>
      </c>
      <c r="D29" s="175">
        <v>20227093</v>
      </c>
      <c r="E29" s="176">
        <v>20220488</v>
      </c>
    </row>
    <row r="30" spans="1:5" ht="12.75">
      <c r="A30" s="172"/>
      <c r="B30" s="173">
        <v>43738</v>
      </c>
      <c r="C30" s="174">
        <v>6608</v>
      </c>
      <c r="D30" s="175">
        <v>20233701</v>
      </c>
      <c r="E30" s="176">
        <v>20227093</v>
      </c>
    </row>
    <row r="31" spans="1:5" ht="12.75">
      <c r="A31" s="172"/>
      <c r="B31" s="173">
        <v>43745</v>
      </c>
      <c r="C31" s="174">
        <v>6610</v>
      </c>
      <c r="D31" s="175">
        <v>20240311</v>
      </c>
      <c r="E31" s="176">
        <v>20233701</v>
      </c>
    </row>
    <row r="32" spans="1:5" ht="12.75">
      <c r="A32" s="172"/>
      <c r="B32" s="173">
        <v>43752</v>
      </c>
      <c r="C32" s="174">
        <v>6612</v>
      </c>
      <c r="D32" s="175">
        <v>20246923</v>
      </c>
      <c r="E32" s="176">
        <v>20240311</v>
      </c>
    </row>
    <row r="33" spans="1:5" ht="12.75">
      <c r="A33" s="172"/>
      <c r="B33" s="173">
        <v>43759</v>
      </c>
      <c r="C33" s="174">
        <v>6614</v>
      </c>
      <c r="D33" s="175">
        <v>20253537</v>
      </c>
      <c r="E33" s="176">
        <v>20246923</v>
      </c>
    </row>
    <row r="34" spans="1:5" ht="12.75">
      <c r="A34" s="172"/>
      <c r="B34" s="173">
        <v>43766</v>
      </c>
      <c r="C34" s="174">
        <v>6616</v>
      </c>
      <c r="D34" s="175">
        <v>20260153</v>
      </c>
      <c r="E34" s="176">
        <v>20253537</v>
      </c>
    </row>
    <row r="35" spans="1:5" ht="12.75">
      <c r="A35" s="172"/>
      <c r="B35" s="173">
        <v>43773</v>
      </c>
      <c r="C35" s="174">
        <v>6618</v>
      </c>
      <c r="D35" s="175">
        <v>20266771</v>
      </c>
      <c r="E35" s="176">
        <v>20260153</v>
      </c>
    </row>
    <row r="36" spans="1:5" ht="12.75">
      <c r="A36" s="172"/>
      <c r="B36" s="173">
        <v>43780</v>
      </c>
      <c r="C36" s="174">
        <v>6620</v>
      </c>
      <c r="D36" s="175">
        <v>20273391</v>
      </c>
      <c r="E36" s="176">
        <v>20266771</v>
      </c>
    </row>
    <row r="37" spans="1:5" ht="12.75">
      <c r="A37" s="172"/>
      <c r="B37" s="173">
        <v>43787</v>
      </c>
      <c r="C37" s="174">
        <v>6623</v>
      </c>
      <c r="D37" s="175">
        <v>20280014</v>
      </c>
      <c r="E37" s="176">
        <v>20273391</v>
      </c>
    </row>
    <row r="38" spans="1:5" ht="12.75">
      <c r="A38" s="172"/>
      <c r="B38" s="173">
        <v>43794</v>
      </c>
      <c r="C38" s="174">
        <v>6625</v>
      </c>
      <c r="D38" s="175">
        <v>20286639</v>
      </c>
      <c r="E38" s="176">
        <v>20280014</v>
      </c>
    </row>
    <row r="39" spans="1:5" ht="12.75">
      <c r="A39" s="172"/>
      <c r="B39" s="173">
        <v>43801</v>
      </c>
      <c r="C39" s="186">
        <v>6627</v>
      </c>
      <c r="D39" s="175">
        <v>20293266</v>
      </c>
      <c r="E39" s="176">
        <v>20286639</v>
      </c>
    </row>
    <row r="40" spans="1:5" ht="12.75">
      <c r="A40" s="172"/>
      <c r="B40" s="173">
        <v>43808</v>
      </c>
      <c r="C40" s="186">
        <v>6629</v>
      </c>
      <c r="D40" s="175">
        <v>20299895</v>
      </c>
      <c r="E40" s="176">
        <v>20293266</v>
      </c>
    </row>
    <row r="41" spans="1:5" ht="12.75">
      <c r="A41" s="172"/>
      <c r="B41" s="173">
        <v>43815</v>
      </c>
      <c r="C41" s="186">
        <v>6631</v>
      </c>
      <c r="D41" s="175">
        <v>20306526</v>
      </c>
      <c r="E41" s="176">
        <v>20299895</v>
      </c>
    </row>
    <row r="42" spans="1:5" ht="12.75">
      <c r="A42" s="172"/>
      <c r="B42" s="173">
        <v>43822</v>
      </c>
      <c r="C42" s="186">
        <v>6633</v>
      </c>
      <c r="D42" s="175">
        <v>20313159</v>
      </c>
      <c r="E42" s="176">
        <v>20306526</v>
      </c>
    </row>
    <row r="43" spans="1:5" ht="12.75">
      <c r="A43" s="172"/>
      <c r="B43" s="185">
        <v>43829</v>
      </c>
      <c r="C43" s="187">
        <v>6636</v>
      </c>
      <c r="D43" s="183">
        <v>20319795</v>
      </c>
      <c r="E43" s="184">
        <v>20313159</v>
      </c>
    </row>
    <row r="44" spans="1:5" ht="12.75">
      <c r="A44" s="172"/>
      <c r="B44" s="173">
        <v>43836</v>
      </c>
      <c r="C44" s="174">
        <v>6638</v>
      </c>
      <c r="D44" s="175">
        <v>20326433</v>
      </c>
      <c r="E44" s="176">
        <v>20319795</v>
      </c>
    </row>
    <row r="45" spans="1:5" ht="12.75">
      <c r="A45" s="172"/>
      <c r="B45" s="173">
        <v>43843</v>
      </c>
      <c r="C45" s="174">
        <v>6640</v>
      </c>
      <c r="D45" s="175">
        <v>20333073</v>
      </c>
      <c r="E45" s="176">
        <v>20326433</v>
      </c>
    </row>
    <row r="46" spans="1:5" ht="12.75">
      <c r="A46" s="172"/>
      <c r="B46" s="173">
        <v>43850</v>
      </c>
      <c r="C46" s="174">
        <v>6642</v>
      </c>
      <c r="D46" s="175">
        <v>20339715</v>
      </c>
      <c r="E46" s="176">
        <v>20333073</v>
      </c>
    </row>
    <row r="47" spans="1:5" ht="12.75">
      <c r="A47" s="172"/>
      <c r="B47" s="173">
        <v>43857</v>
      </c>
      <c r="C47" s="174">
        <v>6644</v>
      </c>
      <c r="D47" s="175">
        <v>20346359</v>
      </c>
      <c r="E47" s="176">
        <v>20339715</v>
      </c>
    </row>
    <row r="48" spans="1:5" ht="12.75">
      <c r="A48" s="172"/>
      <c r="B48" s="173">
        <v>43864</v>
      </c>
      <c r="C48" s="174">
        <v>6646</v>
      </c>
      <c r="D48" s="175">
        <v>20353005</v>
      </c>
      <c r="E48" s="176">
        <v>20346359</v>
      </c>
    </row>
    <row r="49" spans="1:5" ht="12.75">
      <c r="A49" s="162" t="s">
        <v>139</v>
      </c>
      <c r="B49" s="163"/>
      <c r="C49" s="168">
        <v>353005</v>
      </c>
      <c r="D49" s="169">
        <v>888713327</v>
      </c>
      <c r="E49" s="170">
        <v>888360322</v>
      </c>
    </row>
    <row r="50" spans="1:5" ht="12.75">
      <c r="A50" s="162" t="s">
        <v>140</v>
      </c>
      <c r="B50" s="171">
        <v>43609</v>
      </c>
      <c r="C50" s="168">
        <v>61726</v>
      </c>
      <c r="D50" s="169">
        <v>30123326</v>
      </c>
      <c r="E50" s="170">
        <v>30061600</v>
      </c>
    </row>
    <row r="51" spans="1:5" ht="12.75">
      <c r="A51" s="172"/>
      <c r="B51" s="173">
        <v>43637</v>
      </c>
      <c r="C51" s="174">
        <v>61853</v>
      </c>
      <c r="D51" s="175">
        <v>30185179</v>
      </c>
      <c r="E51" s="176">
        <v>30123326</v>
      </c>
    </row>
    <row r="52" spans="1:5" ht="12.75">
      <c r="A52" s="172"/>
      <c r="B52" s="173">
        <v>43665</v>
      </c>
      <c r="C52" s="174">
        <v>53528</v>
      </c>
      <c r="D52" s="175">
        <v>30238707</v>
      </c>
      <c r="E52" s="176">
        <v>30185179</v>
      </c>
    </row>
    <row r="53" spans="1:5" ht="12.75">
      <c r="A53" s="162" t="s">
        <v>141</v>
      </c>
      <c r="B53" s="163"/>
      <c r="C53" s="168">
        <v>177107</v>
      </c>
      <c r="D53" s="169">
        <v>90547212</v>
      </c>
      <c r="E53" s="170">
        <v>90370105</v>
      </c>
    </row>
    <row r="54" spans="1:5" ht="12.75">
      <c r="A54" s="162" t="s">
        <v>142</v>
      </c>
      <c r="B54" s="171">
        <v>43665</v>
      </c>
      <c r="C54" s="168">
        <v>140653</v>
      </c>
      <c r="D54" s="169">
        <v>30280653</v>
      </c>
      <c r="E54" s="170">
        <v>30140000</v>
      </c>
    </row>
    <row r="55" spans="1:5" ht="12.75">
      <c r="A55" s="172"/>
      <c r="B55" s="173">
        <v>43721</v>
      </c>
      <c r="C55" s="174">
        <v>124353</v>
      </c>
      <c r="D55" s="175">
        <v>30405006</v>
      </c>
      <c r="E55" s="176">
        <v>30280653</v>
      </c>
    </row>
    <row r="56" spans="1:5" ht="12.75">
      <c r="A56" s="172"/>
      <c r="B56" s="185">
        <v>43777</v>
      </c>
      <c r="C56" s="182">
        <v>102161</v>
      </c>
      <c r="D56" s="183">
        <v>30507167</v>
      </c>
      <c r="E56" s="184">
        <v>30405006</v>
      </c>
    </row>
    <row r="57" spans="1:5" ht="12.75">
      <c r="A57" s="172"/>
      <c r="B57" s="173">
        <v>43833</v>
      </c>
      <c r="C57" s="174">
        <v>96809</v>
      </c>
      <c r="D57" s="175">
        <v>30603976</v>
      </c>
      <c r="E57" s="176">
        <v>30507167</v>
      </c>
    </row>
    <row r="58" spans="1:5" ht="12.75">
      <c r="A58" s="172"/>
      <c r="B58" s="173">
        <v>43889</v>
      </c>
      <c r="C58" s="174">
        <v>91404</v>
      </c>
      <c r="D58" s="175">
        <v>30695380</v>
      </c>
      <c r="E58" s="176">
        <v>30603976</v>
      </c>
    </row>
    <row r="59" spans="1:5" ht="12.75">
      <c r="A59" s="162" t="s">
        <v>143</v>
      </c>
      <c r="B59" s="163"/>
      <c r="C59" s="168">
        <v>555380</v>
      </c>
      <c r="D59" s="169">
        <v>152492182</v>
      </c>
      <c r="E59" s="170">
        <v>151936802</v>
      </c>
    </row>
    <row r="60" spans="1:5" ht="12.75">
      <c r="A60" s="162" t="s">
        <v>144</v>
      </c>
      <c r="B60" s="171">
        <v>43634</v>
      </c>
      <c r="C60" s="168">
        <v>19600</v>
      </c>
      <c r="D60" s="169">
        <v>20019600</v>
      </c>
      <c r="E60" s="170">
        <v>20000000</v>
      </c>
    </row>
    <row r="61" spans="1:5" ht="12.75">
      <c r="A61" s="172"/>
      <c r="B61" s="173">
        <v>43648</v>
      </c>
      <c r="C61" s="174">
        <v>16816</v>
      </c>
      <c r="D61" s="175">
        <v>20036416</v>
      </c>
      <c r="E61" s="176">
        <v>20019600</v>
      </c>
    </row>
    <row r="62" spans="1:5" ht="12.75">
      <c r="A62" s="172"/>
      <c r="B62" s="173">
        <v>43663</v>
      </c>
      <c r="C62" s="174">
        <v>18033</v>
      </c>
      <c r="D62" s="175">
        <v>20054449</v>
      </c>
      <c r="E62" s="176">
        <v>20036416</v>
      </c>
    </row>
    <row r="63" spans="1:5" ht="12.75">
      <c r="A63" s="172"/>
      <c r="B63" s="173">
        <v>43677</v>
      </c>
      <c r="C63" s="174">
        <v>16846</v>
      </c>
      <c r="D63" s="175">
        <v>20071295</v>
      </c>
      <c r="E63" s="176">
        <v>20054449</v>
      </c>
    </row>
    <row r="64" spans="1:5" ht="12.75">
      <c r="A64" s="172"/>
      <c r="B64" s="173">
        <v>43691</v>
      </c>
      <c r="C64" s="174">
        <v>16860</v>
      </c>
      <c r="D64" s="175">
        <v>20088155</v>
      </c>
      <c r="E64" s="176">
        <v>20071295</v>
      </c>
    </row>
    <row r="65" spans="1:5" ht="12.75">
      <c r="A65" s="172"/>
      <c r="B65" s="173">
        <v>43705</v>
      </c>
      <c r="C65" s="174">
        <v>16874</v>
      </c>
      <c r="D65" s="175">
        <v>20105029</v>
      </c>
      <c r="E65" s="176">
        <v>20088155</v>
      </c>
    </row>
    <row r="66" spans="1:5" ht="12.75">
      <c r="A66" s="172"/>
      <c r="B66" s="173">
        <v>43719</v>
      </c>
      <c r="C66" s="174">
        <v>16888</v>
      </c>
      <c r="D66" s="175">
        <v>20121917</v>
      </c>
      <c r="E66" s="176">
        <v>20105029</v>
      </c>
    </row>
    <row r="67" spans="1:5" ht="12.75">
      <c r="A67" s="172"/>
      <c r="B67" s="173">
        <v>43733</v>
      </c>
      <c r="C67" s="174">
        <v>13146</v>
      </c>
      <c r="D67" s="175">
        <v>20135063</v>
      </c>
      <c r="E67" s="176">
        <v>20121917</v>
      </c>
    </row>
    <row r="68" spans="1:5" ht="12.75">
      <c r="A68" s="172"/>
      <c r="B68" s="173">
        <v>43747</v>
      </c>
      <c r="C68" s="174">
        <v>13155</v>
      </c>
      <c r="D68" s="175">
        <v>20148218</v>
      </c>
      <c r="E68" s="176">
        <v>20135063</v>
      </c>
    </row>
    <row r="69" spans="1:5" ht="12.75">
      <c r="A69" s="172"/>
      <c r="B69" s="173">
        <v>43761</v>
      </c>
      <c r="C69" s="174">
        <v>13164</v>
      </c>
      <c r="D69" s="175">
        <v>20161382</v>
      </c>
      <c r="E69" s="176">
        <v>20148218</v>
      </c>
    </row>
    <row r="70" spans="1:5" ht="12.75">
      <c r="A70" s="172"/>
      <c r="B70" s="173">
        <v>43775</v>
      </c>
      <c r="C70" s="174">
        <v>13172</v>
      </c>
      <c r="D70" s="175">
        <v>20174554</v>
      </c>
      <c r="E70" s="176">
        <v>20161382</v>
      </c>
    </row>
    <row r="71" spans="1:5" ht="12.75">
      <c r="A71" s="172"/>
      <c r="B71" s="173">
        <v>43789</v>
      </c>
      <c r="C71" s="174">
        <v>13181</v>
      </c>
      <c r="D71" s="175">
        <v>20187735</v>
      </c>
      <c r="E71" s="176">
        <v>20174554</v>
      </c>
    </row>
    <row r="72" spans="1:5" ht="12.75">
      <c r="A72" s="172"/>
      <c r="B72" s="173">
        <v>43803</v>
      </c>
      <c r="C72" s="186">
        <v>13189</v>
      </c>
      <c r="D72" s="175">
        <v>20200924</v>
      </c>
      <c r="E72" s="176">
        <v>20187735</v>
      </c>
    </row>
    <row r="73" spans="1:5" ht="12.75">
      <c r="A73" s="172"/>
      <c r="B73" s="185">
        <v>43817</v>
      </c>
      <c r="C73" s="187">
        <v>13198</v>
      </c>
      <c r="D73" s="183">
        <v>20214122</v>
      </c>
      <c r="E73" s="184">
        <v>20200924</v>
      </c>
    </row>
    <row r="74" spans="1:5" ht="12.75">
      <c r="A74" s="172"/>
      <c r="B74" s="173">
        <v>43832</v>
      </c>
      <c r="C74" s="174">
        <v>14150</v>
      </c>
      <c r="D74" s="175">
        <v>20228272</v>
      </c>
      <c r="E74" s="176">
        <v>20214122</v>
      </c>
    </row>
    <row r="75" spans="1:5" ht="12.75">
      <c r="A75" s="172"/>
      <c r="B75" s="173">
        <v>43846</v>
      </c>
      <c r="C75" s="174">
        <v>13216</v>
      </c>
      <c r="D75" s="175">
        <v>20241488</v>
      </c>
      <c r="E75" s="176">
        <v>20228272</v>
      </c>
    </row>
    <row r="76" spans="1:5" ht="12.75">
      <c r="A76" s="172"/>
      <c r="B76" s="173">
        <v>43860</v>
      </c>
      <c r="C76" s="174">
        <v>13224</v>
      </c>
      <c r="D76" s="175">
        <v>20254712</v>
      </c>
      <c r="E76" s="176">
        <v>20241488</v>
      </c>
    </row>
    <row r="77" spans="1:5" ht="12.75">
      <c r="A77" s="162" t="s">
        <v>145</v>
      </c>
      <c r="B77" s="163"/>
      <c r="C77" s="168">
        <v>254712</v>
      </c>
      <c r="D77" s="169">
        <v>342443331</v>
      </c>
      <c r="E77" s="170">
        <v>342188619</v>
      </c>
    </row>
    <row r="78" spans="1:5" ht="12.75">
      <c r="A78" s="162" t="s">
        <v>146</v>
      </c>
      <c r="B78" s="171">
        <v>43741</v>
      </c>
      <c r="C78" s="168">
        <v>51333</v>
      </c>
      <c r="D78" s="169">
        <v>20051333</v>
      </c>
      <c r="E78" s="170">
        <v>20000000</v>
      </c>
    </row>
    <row r="79" spans="1:5" ht="12.75">
      <c r="A79" s="172"/>
      <c r="B79" s="173">
        <v>43776</v>
      </c>
      <c r="C79" s="174">
        <v>42108</v>
      </c>
      <c r="D79" s="175">
        <v>20093441</v>
      </c>
      <c r="E79" s="176">
        <v>20051333</v>
      </c>
    </row>
    <row r="80" spans="1:5" ht="12.75">
      <c r="A80" s="172"/>
      <c r="B80" s="185">
        <v>43811</v>
      </c>
      <c r="C80" s="187">
        <v>39852</v>
      </c>
      <c r="D80" s="183">
        <v>20133293</v>
      </c>
      <c r="E80" s="184">
        <v>20093441</v>
      </c>
    </row>
    <row r="81" spans="1:5" ht="12.75">
      <c r="A81" s="172"/>
      <c r="B81" s="173">
        <v>43846</v>
      </c>
      <c r="C81" s="174">
        <v>37582</v>
      </c>
      <c r="D81" s="175">
        <v>20170875</v>
      </c>
      <c r="E81" s="176">
        <v>20133293</v>
      </c>
    </row>
    <row r="82" spans="1:5" ht="12.75">
      <c r="A82" s="172"/>
      <c r="B82" s="173">
        <v>43881</v>
      </c>
      <c r="C82" s="174">
        <v>37652</v>
      </c>
      <c r="D82" s="175">
        <v>20208527</v>
      </c>
      <c r="E82" s="176">
        <v>20170875</v>
      </c>
    </row>
    <row r="83" spans="1:5" ht="12.75">
      <c r="A83" s="162" t="s">
        <v>147</v>
      </c>
      <c r="B83" s="163"/>
      <c r="C83" s="168">
        <v>208527</v>
      </c>
      <c r="D83" s="169">
        <v>100657469</v>
      </c>
      <c r="E83" s="170">
        <v>100448942</v>
      </c>
    </row>
    <row r="84" spans="1:5" ht="12.75">
      <c r="A84" s="162" t="s">
        <v>153</v>
      </c>
      <c r="B84" s="171">
        <v>43889</v>
      </c>
      <c r="C84" s="168">
        <v>42000</v>
      </c>
      <c r="D84" s="169">
        <v>30042000</v>
      </c>
      <c r="E84" s="170">
        <v>30000000</v>
      </c>
    </row>
    <row r="85" spans="1:5" ht="12.75">
      <c r="A85" s="162" t="s">
        <v>154</v>
      </c>
      <c r="B85" s="163"/>
      <c r="C85" s="168">
        <v>42000</v>
      </c>
      <c r="D85" s="169">
        <v>30042000</v>
      </c>
      <c r="E85" s="170">
        <v>30000000</v>
      </c>
    </row>
    <row r="86" spans="1:5" ht="12.75">
      <c r="A86" s="177" t="s">
        <v>148</v>
      </c>
      <c r="B86" s="178"/>
      <c r="C86" s="179">
        <v>1590731</v>
      </c>
      <c r="D86" s="180">
        <v>1604895521</v>
      </c>
      <c r="E86" s="181">
        <v>1603304790</v>
      </c>
    </row>
    <row r="87" spans="3:5" ht="12.75">
      <c r="C87"/>
      <c r="D87"/>
      <c r="E87"/>
    </row>
    <row r="88" spans="3:5" ht="12.75">
      <c r="C88"/>
      <c r="D88"/>
      <c r="E88"/>
    </row>
    <row r="89" spans="3:5" ht="12.75">
      <c r="C89"/>
      <c r="D89"/>
      <c r="E89"/>
    </row>
    <row r="90" spans="3:5" ht="12.75">
      <c r="C90"/>
      <c r="D90"/>
      <c r="E90"/>
    </row>
    <row r="91" spans="3:5" ht="12.75">
      <c r="C91"/>
      <c r="D91"/>
      <c r="E91"/>
    </row>
    <row r="92" spans="3:5" ht="12.75">
      <c r="C92"/>
      <c r="D92"/>
      <c r="E92"/>
    </row>
    <row r="93" spans="3:5" ht="12.75">
      <c r="C93"/>
      <c r="D93"/>
      <c r="E93"/>
    </row>
    <row r="94" spans="3:5" ht="12.75">
      <c r="C94"/>
      <c r="D94"/>
      <c r="E94"/>
    </row>
    <row r="95" spans="3:5" ht="12.75">
      <c r="C95"/>
      <c r="D95"/>
      <c r="E95"/>
    </row>
    <row r="96" spans="3:5" ht="12.75">
      <c r="C96"/>
      <c r="D96"/>
      <c r="E96"/>
    </row>
    <row r="97" spans="3:5" ht="12.75">
      <c r="C97"/>
      <c r="D97"/>
      <c r="E97"/>
    </row>
    <row r="98" spans="3:5" ht="12.75">
      <c r="C98"/>
      <c r="D98"/>
      <c r="E98"/>
    </row>
    <row r="99" spans="3:5" ht="12.75">
      <c r="C99"/>
      <c r="D99"/>
      <c r="E99"/>
    </row>
    <row r="100" spans="3:5" ht="12.75">
      <c r="C100"/>
      <c r="D100"/>
      <c r="E100"/>
    </row>
    <row r="101" spans="3:5" ht="12.75">
      <c r="C101"/>
      <c r="D101"/>
      <c r="E101"/>
    </row>
    <row r="102" spans="3:5" ht="12.75">
      <c r="C102"/>
      <c r="D102"/>
      <c r="E102"/>
    </row>
    <row r="103" spans="3:5" ht="12.75">
      <c r="C103"/>
      <c r="D103"/>
      <c r="E103"/>
    </row>
    <row r="104" spans="3:5" ht="12.75">
      <c r="C104"/>
      <c r="D104"/>
      <c r="E104"/>
    </row>
    <row r="105" spans="3:5" ht="12.75">
      <c r="C105"/>
      <c r="D105"/>
      <c r="E105"/>
    </row>
    <row r="106" spans="3:5" ht="12.75">
      <c r="C106"/>
      <c r="D106"/>
      <c r="E106"/>
    </row>
    <row r="107" spans="3:5" ht="12.75">
      <c r="C107"/>
      <c r="D107"/>
      <c r="E107"/>
    </row>
    <row r="108" spans="3:5" ht="12.75">
      <c r="C108"/>
      <c r="D108"/>
      <c r="E108"/>
    </row>
    <row r="109" spans="3:5" ht="12.75">
      <c r="C109"/>
      <c r="D109"/>
      <c r="E109"/>
    </row>
    <row r="110" spans="3:5" ht="12.75">
      <c r="C110"/>
      <c r="D110"/>
      <c r="E110"/>
    </row>
    <row r="111" spans="3:5" ht="12.75">
      <c r="C111"/>
      <c r="D111"/>
      <c r="E111"/>
    </row>
    <row r="112" spans="3:5" ht="12.75">
      <c r="C112"/>
      <c r="D112"/>
      <c r="E112"/>
    </row>
    <row r="113" spans="3:5" ht="12.75">
      <c r="C113"/>
      <c r="D113"/>
      <c r="E113"/>
    </row>
    <row r="114" spans="3:5" ht="12.75">
      <c r="C114"/>
      <c r="D114"/>
      <c r="E114"/>
    </row>
    <row r="115" spans="3:5" ht="12.75">
      <c r="C115"/>
      <c r="D115"/>
      <c r="E115"/>
    </row>
    <row r="116" spans="3:5" ht="12.75">
      <c r="C116"/>
      <c r="D116"/>
      <c r="E116"/>
    </row>
    <row r="117" spans="3:5" ht="12.75">
      <c r="C117"/>
      <c r="D117"/>
      <c r="E117"/>
    </row>
    <row r="118" spans="3:5" ht="12.75">
      <c r="C118"/>
      <c r="D118"/>
      <c r="E118"/>
    </row>
    <row r="119" spans="3:5" ht="12.75">
      <c r="C119"/>
      <c r="D119"/>
      <c r="E119"/>
    </row>
    <row r="120" spans="3:5" ht="12.75">
      <c r="C120"/>
      <c r="D120"/>
      <c r="E120"/>
    </row>
    <row r="121" spans="3:5" ht="12.75">
      <c r="C121"/>
      <c r="D121"/>
      <c r="E121"/>
    </row>
    <row r="122" spans="3:5" ht="12.75">
      <c r="C122"/>
      <c r="D122"/>
      <c r="E122"/>
    </row>
    <row r="123" spans="3:5" ht="12.75">
      <c r="C123"/>
      <c r="D123"/>
      <c r="E123"/>
    </row>
    <row r="124" spans="3:5" ht="12.75">
      <c r="C124"/>
      <c r="D124"/>
      <c r="E124"/>
    </row>
    <row r="125" spans="3:5" ht="12.75">
      <c r="C125"/>
      <c r="D125"/>
      <c r="E125"/>
    </row>
    <row r="126" spans="3:5" ht="12.75">
      <c r="C126"/>
      <c r="D126"/>
      <c r="E126"/>
    </row>
    <row r="127" spans="3:5" ht="12.75">
      <c r="C127"/>
      <c r="D127"/>
      <c r="E127"/>
    </row>
    <row r="128" spans="3:5" ht="12.75">
      <c r="C128"/>
      <c r="D128"/>
      <c r="E128"/>
    </row>
    <row r="129" spans="3:5" ht="12.75">
      <c r="C129"/>
      <c r="D129"/>
      <c r="E129"/>
    </row>
    <row r="130" spans="3:5" ht="12.75">
      <c r="C130"/>
      <c r="D130"/>
      <c r="E130"/>
    </row>
    <row r="131" spans="3:5" ht="12.75">
      <c r="C131"/>
      <c r="D131"/>
      <c r="E131"/>
    </row>
    <row r="132" spans="3:5" ht="12.75">
      <c r="C132"/>
      <c r="D132"/>
      <c r="E132"/>
    </row>
    <row r="133" spans="3:5" ht="12.75">
      <c r="C133"/>
      <c r="D133"/>
      <c r="E133"/>
    </row>
    <row r="134" spans="3:5" ht="12.75">
      <c r="C134"/>
      <c r="D134"/>
      <c r="E134"/>
    </row>
    <row r="135" spans="3:5" ht="12.75">
      <c r="C135"/>
      <c r="D135"/>
      <c r="E135"/>
    </row>
    <row r="136" spans="3:5" ht="12.75">
      <c r="C136"/>
      <c r="D136"/>
      <c r="E136"/>
    </row>
    <row r="137" spans="3:5" ht="12.75">
      <c r="C137"/>
      <c r="D137"/>
      <c r="E137"/>
    </row>
    <row r="138" spans="3:5" ht="12.75">
      <c r="C138"/>
      <c r="D138"/>
      <c r="E138"/>
    </row>
    <row r="139" spans="3:5" ht="12.75">
      <c r="C139"/>
      <c r="D139"/>
      <c r="E139"/>
    </row>
    <row r="140" spans="3:5" ht="12.75">
      <c r="C140"/>
      <c r="D140"/>
      <c r="E140"/>
    </row>
    <row r="141" spans="3:5" ht="12.75">
      <c r="C141"/>
      <c r="D141"/>
      <c r="E141"/>
    </row>
    <row r="142" spans="3:5" ht="12.75">
      <c r="C142"/>
      <c r="D142"/>
      <c r="E142"/>
    </row>
    <row r="143" spans="3:5" ht="12.75">
      <c r="C143"/>
      <c r="D143"/>
      <c r="E143"/>
    </row>
    <row r="144" spans="3:5" ht="12.75">
      <c r="C144"/>
      <c r="D144"/>
      <c r="E144"/>
    </row>
    <row r="145" spans="3:5" ht="12.75">
      <c r="C145"/>
      <c r="D145"/>
      <c r="E145"/>
    </row>
    <row r="146" spans="3:5" ht="12.75">
      <c r="C146"/>
      <c r="D146"/>
      <c r="E146"/>
    </row>
    <row r="147" spans="3:5" ht="12.75">
      <c r="C147"/>
      <c r="D147"/>
      <c r="E147"/>
    </row>
    <row r="148" spans="3:5" ht="12.75">
      <c r="C148"/>
      <c r="D148"/>
      <c r="E148"/>
    </row>
    <row r="149" spans="3:5" ht="12.75">
      <c r="C149"/>
      <c r="D149"/>
      <c r="E149"/>
    </row>
    <row r="150" spans="3:5" ht="12.75">
      <c r="C150"/>
      <c r="D150"/>
      <c r="E150"/>
    </row>
    <row r="151" spans="3:5" ht="12.75">
      <c r="C151"/>
      <c r="D151"/>
      <c r="E151"/>
    </row>
    <row r="152" spans="3:5" ht="12.75">
      <c r="C152"/>
      <c r="D152"/>
      <c r="E152"/>
    </row>
    <row r="153" spans="3:5" ht="12.75">
      <c r="C153"/>
      <c r="D153"/>
      <c r="E153"/>
    </row>
    <row r="154" spans="3:5" ht="12.75">
      <c r="C154"/>
      <c r="D154"/>
      <c r="E154"/>
    </row>
    <row r="155" spans="3:5" ht="12.75">
      <c r="C155"/>
      <c r="D155"/>
      <c r="E155"/>
    </row>
    <row r="156" spans="3:5" ht="12.75">
      <c r="C156"/>
      <c r="D156"/>
      <c r="E156"/>
    </row>
    <row r="157" spans="3:5" ht="12.75">
      <c r="C157"/>
      <c r="D157"/>
      <c r="E157"/>
    </row>
    <row r="158" spans="3:5" ht="12.75">
      <c r="C158"/>
      <c r="D158"/>
      <c r="E158"/>
    </row>
    <row r="159" spans="3:5" ht="12.75">
      <c r="C159"/>
      <c r="D159"/>
      <c r="E159"/>
    </row>
    <row r="160" spans="3:5" ht="12.75">
      <c r="C160"/>
      <c r="D160"/>
      <c r="E160"/>
    </row>
    <row r="161" spans="3:5" ht="12.75">
      <c r="C161"/>
      <c r="D161"/>
      <c r="E161"/>
    </row>
  </sheetData>
  <sheetProtection/>
  <printOptions/>
  <pageMargins left="0.75" right="0.75" top="1" bottom="1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view="pageLayout" zoomScale="75" zoomScaleNormal="75" zoomScaleSheetLayoutView="75" zoomScalePageLayoutView="75" workbookViewId="0" topLeftCell="A1">
      <selection activeCell="F7" sqref="F7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3.8515625" style="2" bestFit="1" customWidth="1"/>
    <col min="6" max="6" width="11.421875" style="2" bestFit="1" customWidth="1"/>
    <col min="7" max="7" width="22.42187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8" t="s">
        <v>18</v>
      </c>
      <c r="F1" s="219"/>
      <c r="G1" s="220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+#REF!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110602</v>
      </c>
      <c r="D7" s="7"/>
      <c r="E7" s="7"/>
      <c r="F7" s="7"/>
      <c r="G7" s="7"/>
    </row>
    <row r="8" spans="1:7" ht="19.5">
      <c r="A8" s="6" t="s">
        <v>3</v>
      </c>
      <c r="B8" s="7"/>
      <c r="C8" s="213" t="e">
        <f>VLOOKUP(C7,Balance!B12:K61,2,FALSE)</f>
        <v>#N/A</v>
      </c>
      <c r="D8" s="213"/>
      <c r="E8" s="213"/>
      <c r="F8" s="213"/>
      <c r="G8" s="213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/>
      <c r="B12" s="54">
        <v>43465</v>
      </c>
      <c r="C12" s="15"/>
      <c r="D12" s="15" t="s">
        <v>117</v>
      </c>
      <c r="E12" s="56">
        <v>6624000</v>
      </c>
      <c r="F12" s="15"/>
      <c r="G12" s="15" t="s">
        <v>118</v>
      </c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54">
        <v>43465</v>
      </c>
      <c r="C13" s="15"/>
      <c r="D13" s="15" t="s">
        <v>121</v>
      </c>
      <c r="E13" s="56">
        <v>15552000</v>
      </c>
      <c r="F13" s="15"/>
      <c r="G13" s="15" t="s">
        <v>118</v>
      </c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54">
        <v>43465</v>
      </c>
      <c r="C14" s="15"/>
      <c r="D14" s="15" t="s">
        <v>122</v>
      </c>
      <c r="E14" s="56">
        <v>15552000</v>
      </c>
      <c r="F14" s="15"/>
      <c r="G14" s="15" t="s">
        <v>118</v>
      </c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5"/>
      <c r="D15" s="15"/>
      <c r="E15" s="15"/>
      <c r="F15" s="15"/>
      <c r="G15" s="17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5"/>
      <c r="D16" s="15"/>
      <c r="E16" s="15"/>
      <c r="F16" s="15"/>
      <c r="G16" s="17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4"/>
      <c r="D17" s="15"/>
      <c r="E17" s="16"/>
      <c r="F17" s="16"/>
      <c r="G17" s="17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"/>
      <c r="D18" s="15"/>
      <c r="E18" s="16"/>
      <c r="F18" s="16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"/>
      <c r="D19" s="15"/>
      <c r="E19" s="16"/>
      <c r="F19" s="16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"/>
      <c r="D20" s="15"/>
      <c r="E20" s="16"/>
      <c r="F20" s="16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s="24" customFormat="1" ht="15" customHeight="1">
      <c r="A21" s="13"/>
      <c r="B21" s="21"/>
      <c r="C21" s="14"/>
      <c r="D21" s="22"/>
      <c r="E21" s="23"/>
      <c r="F21" s="23"/>
      <c r="G21" s="22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s="24" customFormat="1" ht="15" customHeight="1">
      <c r="A22" s="13"/>
      <c r="B22" s="21"/>
      <c r="C22" s="14"/>
      <c r="D22" s="22"/>
      <c r="E22" s="23"/>
      <c r="F22" s="23"/>
      <c r="G22" s="22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21"/>
      <c r="C23" s="14"/>
      <c r="D23" s="22"/>
      <c r="E23" s="23"/>
      <c r="F23" s="2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21"/>
      <c r="C24" s="14"/>
      <c r="D24" s="22"/>
      <c r="E24" s="23"/>
      <c r="F24" s="2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7" ht="15">
      <c r="A25" s="25"/>
      <c r="B25" s="26"/>
      <c r="C25" s="27"/>
      <c r="D25" s="28" t="s">
        <v>12</v>
      </c>
      <c r="E25" s="29">
        <f>SUM(E12:E24)</f>
        <v>37728000</v>
      </c>
      <c r="F25" s="29">
        <f>SUM(F12:F24)</f>
        <v>0</v>
      </c>
      <c r="G25" s="26"/>
    </row>
    <row r="26" ht="15">
      <c r="F26" s="30"/>
    </row>
    <row r="27" spans="1:7" ht="15">
      <c r="A27" s="31"/>
      <c r="B27" s="32"/>
      <c r="C27" s="33"/>
      <c r="D27" s="34" t="s">
        <v>13</v>
      </c>
      <c r="E27" s="48">
        <f>IF(E25&gt;F25,E25-F25,0)</f>
        <v>37728000</v>
      </c>
      <c r="F27" s="35">
        <f>IF(F25&gt;E25,F25-E25,0)</f>
        <v>0</v>
      </c>
      <c r="G27" s="36"/>
    </row>
    <row r="30" spans="1:7" ht="15.75" thickBot="1">
      <c r="A30" s="7"/>
      <c r="B30" s="7"/>
      <c r="C30" s="10"/>
      <c r="D30" s="7"/>
      <c r="E30" s="7"/>
      <c r="F30" s="7"/>
      <c r="G30" s="7"/>
    </row>
    <row r="31" spans="1:7" ht="15">
      <c r="A31" s="37" t="s">
        <v>14</v>
      </c>
      <c r="B31" s="38"/>
      <c r="C31" s="38"/>
      <c r="D31" s="37" t="s">
        <v>15</v>
      </c>
      <c r="E31" s="38"/>
      <c r="F31" s="37" t="s">
        <v>16</v>
      </c>
      <c r="G31" s="38"/>
    </row>
    <row r="32" spans="1:7" ht="15">
      <c r="A32" s="39"/>
      <c r="B32" s="40"/>
      <c r="C32" s="41"/>
      <c r="D32" s="39"/>
      <c r="E32" s="42"/>
      <c r="F32" s="39"/>
      <c r="G32" s="42"/>
    </row>
    <row r="33" spans="1:7" ht="15">
      <c r="A33" s="39"/>
      <c r="B33" s="40"/>
      <c r="C33" s="41"/>
      <c r="D33" s="39"/>
      <c r="E33" s="42"/>
      <c r="F33" s="39"/>
      <c r="G33" s="42"/>
    </row>
    <row r="34" spans="1:7" ht="15">
      <c r="A34" s="39"/>
      <c r="B34" s="40"/>
      <c r="C34" s="41"/>
      <c r="D34" s="39"/>
      <c r="E34" s="42"/>
      <c r="F34" s="39"/>
      <c r="G34" s="42"/>
    </row>
    <row r="35" spans="1:7" ht="15.75" thickBot="1">
      <c r="A35" s="43"/>
      <c r="B35" s="44"/>
      <c r="C35" s="45"/>
      <c r="D35" s="43"/>
      <c r="E35" s="46"/>
      <c r="F35" s="43"/>
      <c r="G35" s="46"/>
    </row>
  </sheetData>
  <sheetProtection/>
  <mergeCells count="2">
    <mergeCell ref="E1:G1"/>
    <mergeCell ref="C8:G8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orientation="portrait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view="pageLayout" zoomScale="75" zoomScaleNormal="75" zoomScaleSheetLayoutView="75" zoomScalePageLayoutView="75" workbookViewId="0" topLeftCell="A1">
      <selection activeCell="E1" sqref="E1:G1"/>
    </sheetView>
  </sheetViews>
  <sheetFormatPr defaultColWidth="11.57421875" defaultRowHeight="12.75"/>
  <cols>
    <col min="1" max="1" width="11.7109375" style="2" customWidth="1"/>
    <col min="2" max="2" width="11.8515625" style="2" customWidth="1"/>
    <col min="3" max="3" width="13.8515625" style="3" customWidth="1"/>
    <col min="4" max="4" width="50.421875" style="2" bestFit="1" customWidth="1"/>
    <col min="5" max="5" width="12.421875" style="2" bestFit="1" customWidth="1"/>
    <col min="6" max="6" width="10.28125" style="2" customWidth="1"/>
    <col min="7" max="7" width="52.00390625" style="2" bestFit="1" customWidth="1"/>
    <col min="8" max="8" width="11.421875" style="2" customWidth="1"/>
    <col min="9" max="9" width="15.421875" style="2" customWidth="1"/>
    <col min="10" max="16384" width="11.421875" style="2" customWidth="1"/>
  </cols>
  <sheetData>
    <row r="1" spans="1:7" ht="15">
      <c r="A1" s="49"/>
      <c r="D1" s="4"/>
      <c r="E1" s="214" t="s">
        <v>18</v>
      </c>
      <c r="F1" s="215"/>
      <c r="G1" s="216"/>
    </row>
    <row r="2" spans="1:4" ht="15">
      <c r="A2" s="49"/>
      <c r="B2"/>
      <c r="D2" s="4"/>
    </row>
    <row r="3" spans="2:4" ht="15">
      <c r="B3"/>
      <c r="D3" s="4"/>
    </row>
    <row r="4" spans="1:7" ht="30">
      <c r="A4" s="5" t="s">
        <v>0</v>
      </c>
      <c r="B4" s="5"/>
      <c r="C4" s="5"/>
      <c r="D4" s="5"/>
      <c r="E4" s="5"/>
      <c r="F4" s="5"/>
      <c r="G4" s="5"/>
    </row>
    <row r="5" ht="15">
      <c r="D5" s="4"/>
    </row>
    <row r="6" spans="1:7" ht="18">
      <c r="A6" s="6" t="s">
        <v>1</v>
      </c>
      <c r="B6" s="7"/>
      <c r="C6" s="8" t="e">
        <f>+#REF!</f>
        <v>#REF!</v>
      </c>
      <c r="D6" s="7"/>
      <c r="E6" s="7"/>
      <c r="F6" s="7"/>
      <c r="G6" s="7"/>
    </row>
    <row r="7" spans="1:7" ht="18">
      <c r="A7" s="6" t="s">
        <v>2</v>
      </c>
      <c r="B7" s="7"/>
      <c r="C7" s="50">
        <v>110701</v>
      </c>
      <c r="D7" s="7"/>
      <c r="E7" s="7"/>
      <c r="F7" s="7"/>
      <c r="G7" s="7"/>
    </row>
    <row r="8" spans="1:7" ht="19.5">
      <c r="A8" s="6" t="s">
        <v>3</v>
      </c>
      <c r="B8" s="7"/>
      <c r="C8" s="52" t="str">
        <f>VLOOKUP(C7,Balance!B12:K61,2,FALSE)</f>
        <v>Prestamos al Personal</v>
      </c>
      <c r="D8" s="51"/>
      <c r="E8" s="51"/>
      <c r="F8" s="51"/>
      <c r="G8" s="51"/>
    </row>
    <row r="9" spans="1:7" ht="18">
      <c r="A9" s="7"/>
      <c r="B9" s="7"/>
      <c r="C9" s="8"/>
      <c r="D9" s="7"/>
      <c r="E9" s="7"/>
      <c r="F9" s="7"/>
      <c r="G9" s="7"/>
    </row>
    <row r="10" spans="1:7" ht="15">
      <c r="A10" s="1" t="s">
        <v>4</v>
      </c>
      <c r="B10" s="7"/>
      <c r="C10" s="10"/>
      <c r="D10" s="7"/>
      <c r="E10" s="7"/>
      <c r="F10" s="7"/>
      <c r="G10" s="7"/>
    </row>
    <row r="11" spans="1:7" ht="15">
      <c r="A11" s="11" t="s">
        <v>5</v>
      </c>
      <c r="B11" s="11" t="s">
        <v>6</v>
      </c>
      <c r="C11" s="12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18" ht="15">
      <c r="A12" s="13"/>
      <c r="B12" s="47"/>
      <c r="C12" s="14"/>
      <c r="D12" s="15"/>
      <c r="E12" s="142"/>
      <c r="F12" s="142"/>
      <c r="G12" s="141"/>
      <c r="H12" s="18"/>
      <c r="I12" s="18"/>
      <c r="J12"/>
      <c r="K12"/>
      <c r="L12"/>
      <c r="M12"/>
      <c r="N12"/>
      <c r="O12" s="19"/>
      <c r="P12" s="19"/>
      <c r="Q12" s="20"/>
      <c r="R12"/>
    </row>
    <row r="13" spans="1:18" ht="15">
      <c r="A13" s="13"/>
      <c r="B13" s="47"/>
      <c r="C13" s="14"/>
      <c r="D13" s="15"/>
      <c r="E13" s="142"/>
      <c r="F13" s="142"/>
      <c r="G13" s="141"/>
      <c r="H13" s="18"/>
      <c r="I13" s="18"/>
      <c r="J13"/>
      <c r="K13"/>
      <c r="L13"/>
      <c r="M13"/>
      <c r="N13"/>
      <c r="O13" s="19"/>
      <c r="P13" s="19"/>
      <c r="Q13" s="20"/>
      <c r="R13"/>
    </row>
    <row r="14" spans="1:18" ht="15">
      <c r="A14" s="13"/>
      <c r="B14" s="47"/>
      <c r="C14" s="14"/>
      <c r="D14" s="15"/>
      <c r="E14" s="142"/>
      <c r="F14" s="142"/>
      <c r="G14" s="141"/>
      <c r="H14" s="18"/>
      <c r="I14" s="18"/>
      <c r="J14"/>
      <c r="K14"/>
      <c r="L14"/>
      <c r="M14"/>
      <c r="N14"/>
      <c r="O14" s="19"/>
      <c r="P14" s="19"/>
      <c r="Q14" s="20"/>
      <c r="R14"/>
    </row>
    <row r="15" spans="1:18" ht="15">
      <c r="A15" s="13"/>
      <c r="B15" s="47"/>
      <c r="C15" s="14"/>
      <c r="D15" s="15"/>
      <c r="E15" s="142"/>
      <c r="F15" s="142"/>
      <c r="G15" s="141"/>
      <c r="H15" s="18"/>
      <c r="I15" s="18"/>
      <c r="J15"/>
      <c r="K15"/>
      <c r="L15"/>
      <c r="M15"/>
      <c r="N15"/>
      <c r="O15" s="19"/>
      <c r="P15" s="19"/>
      <c r="Q15" s="20"/>
      <c r="R15"/>
    </row>
    <row r="16" spans="1:18" ht="15">
      <c r="A16" s="13"/>
      <c r="B16" s="47"/>
      <c r="C16" s="14"/>
      <c r="D16" s="15"/>
      <c r="E16" s="142"/>
      <c r="F16" s="142"/>
      <c r="G16" s="141"/>
      <c r="H16" s="18"/>
      <c r="I16" s="18"/>
      <c r="J16"/>
      <c r="K16"/>
      <c r="L16"/>
      <c r="M16"/>
      <c r="N16"/>
      <c r="O16" s="19"/>
      <c r="P16" s="19"/>
      <c r="Q16" s="20"/>
      <c r="R16"/>
    </row>
    <row r="17" spans="1:18" ht="15">
      <c r="A17" s="13"/>
      <c r="B17" s="47"/>
      <c r="C17" s="14"/>
      <c r="D17" s="15"/>
      <c r="E17" s="142"/>
      <c r="F17" s="142"/>
      <c r="G17" s="141"/>
      <c r="H17" s="18"/>
      <c r="I17" s="18"/>
      <c r="J17"/>
      <c r="K17"/>
      <c r="L17"/>
      <c r="M17"/>
      <c r="N17"/>
      <c r="O17" s="19"/>
      <c r="P17" s="19"/>
      <c r="Q17" s="20"/>
      <c r="R17"/>
    </row>
    <row r="18" spans="1:18" ht="15">
      <c r="A18" s="13"/>
      <c r="B18" s="47"/>
      <c r="C18" s="14"/>
      <c r="D18" s="15"/>
      <c r="E18" s="142"/>
      <c r="F18" s="142"/>
      <c r="G18" s="17"/>
      <c r="H18" s="18"/>
      <c r="I18" s="18"/>
      <c r="J18"/>
      <c r="K18"/>
      <c r="L18"/>
      <c r="M18"/>
      <c r="N18"/>
      <c r="O18" s="19"/>
      <c r="P18" s="19"/>
      <c r="Q18" s="20"/>
      <c r="R18"/>
    </row>
    <row r="19" spans="1:18" ht="15">
      <c r="A19" s="13"/>
      <c r="B19" s="47"/>
      <c r="C19" s="14"/>
      <c r="D19" s="15"/>
      <c r="E19" s="142"/>
      <c r="F19" s="142"/>
      <c r="G19" s="17"/>
      <c r="H19" s="18"/>
      <c r="I19" s="18"/>
      <c r="J19"/>
      <c r="K19"/>
      <c r="L19"/>
      <c r="M19"/>
      <c r="N19"/>
      <c r="O19" s="19"/>
      <c r="P19" s="19"/>
      <c r="Q19" s="20"/>
      <c r="R19"/>
    </row>
    <row r="20" spans="1:18" ht="15">
      <c r="A20" s="13"/>
      <c r="B20" s="47"/>
      <c r="C20" s="14"/>
      <c r="D20" s="15"/>
      <c r="E20" s="142"/>
      <c r="F20" s="142"/>
      <c r="G20" s="17"/>
      <c r="H20" s="18"/>
      <c r="I20" s="18"/>
      <c r="J20"/>
      <c r="K20"/>
      <c r="L20"/>
      <c r="M20"/>
      <c r="N20"/>
      <c r="O20" s="19"/>
      <c r="P20" s="19"/>
      <c r="Q20" s="20"/>
      <c r="R20"/>
    </row>
    <row r="21" spans="1:18" ht="15">
      <c r="A21" s="13"/>
      <c r="B21" s="47"/>
      <c r="C21" s="14"/>
      <c r="D21" s="15"/>
      <c r="E21" s="142"/>
      <c r="F21" s="142"/>
      <c r="G21" s="17"/>
      <c r="H21" s="18"/>
      <c r="I21" s="18"/>
      <c r="J21"/>
      <c r="K21"/>
      <c r="L21"/>
      <c r="M21"/>
      <c r="N21"/>
      <c r="O21" s="19"/>
      <c r="P21" s="19"/>
      <c r="Q21" s="20"/>
      <c r="R21"/>
    </row>
    <row r="22" spans="1:18" ht="15">
      <c r="A22" s="13"/>
      <c r="B22" s="47"/>
      <c r="C22" s="14"/>
      <c r="D22" s="15"/>
      <c r="E22" s="142"/>
      <c r="F22" s="142"/>
      <c r="G22" s="17"/>
      <c r="H22" s="18"/>
      <c r="I22" s="18"/>
      <c r="J22"/>
      <c r="K22"/>
      <c r="L22"/>
      <c r="M22"/>
      <c r="N22"/>
      <c r="O22" s="19"/>
      <c r="P22" s="19"/>
      <c r="Q22" s="20"/>
      <c r="R22"/>
    </row>
    <row r="23" spans="1:18" s="24" customFormat="1" ht="15" customHeight="1">
      <c r="A23" s="13"/>
      <c r="B23" s="21"/>
      <c r="C23" s="14"/>
      <c r="D23" s="22"/>
      <c r="E23" s="143"/>
      <c r="F23" s="143"/>
      <c r="G23" s="22"/>
      <c r="H23" s="18"/>
      <c r="I23" s="18"/>
      <c r="J23"/>
      <c r="K23"/>
      <c r="L23"/>
      <c r="M23"/>
      <c r="N23"/>
      <c r="O23" s="19"/>
      <c r="P23" s="19"/>
      <c r="Q23" s="20"/>
      <c r="R23"/>
    </row>
    <row r="24" spans="1:18" s="24" customFormat="1" ht="15" customHeight="1">
      <c r="A24" s="13"/>
      <c r="B24" s="21"/>
      <c r="C24" s="14"/>
      <c r="D24" s="22"/>
      <c r="E24" s="143"/>
      <c r="F24" s="143"/>
      <c r="G24" s="22"/>
      <c r="H24" s="18"/>
      <c r="I24" s="18"/>
      <c r="J24"/>
      <c r="K24"/>
      <c r="L24"/>
      <c r="M24"/>
      <c r="N24"/>
      <c r="O24" s="19"/>
      <c r="P24" s="19"/>
      <c r="Q24" s="20"/>
      <c r="R24"/>
    </row>
    <row r="25" spans="1:18" s="24" customFormat="1" ht="15" customHeight="1">
      <c r="A25" s="13"/>
      <c r="B25" s="21"/>
      <c r="C25" s="14"/>
      <c r="D25" s="22"/>
      <c r="E25" s="143"/>
      <c r="F25" s="143"/>
      <c r="G25" s="22"/>
      <c r="H25" s="18"/>
      <c r="I25" s="18"/>
      <c r="J25"/>
      <c r="K25"/>
      <c r="L25"/>
      <c r="M25"/>
      <c r="N25"/>
      <c r="O25" s="19"/>
      <c r="P25" s="19"/>
      <c r="Q25" s="20"/>
      <c r="R25"/>
    </row>
    <row r="26" spans="1:18" s="24" customFormat="1" ht="15" customHeight="1">
      <c r="A26" s="13"/>
      <c r="B26" s="21"/>
      <c r="C26" s="14"/>
      <c r="D26" s="22"/>
      <c r="E26" s="143"/>
      <c r="F26" s="143"/>
      <c r="G26" s="22"/>
      <c r="H26" s="18"/>
      <c r="I26" s="18"/>
      <c r="J26"/>
      <c r="K26"/>
      <c r="L26"/>
      <c r="M26"/>
      <c r="N26"/>
      <c r="O26" s="19"/>
      <c r="P26" s="19"/>
      <c r="Q26" s="20"/>
      <c r="R26"/>
    </row>
    <row r="27" spans="1:7" ht="15">
      <c r="A27" s="25"/>
      <c r="B27" s="26"/>
      <c r="C27" s="27"/>
      <c r="D27" s="28" t="s">
        <v>12</v>
      </c>
      <c r="E27" s="188">
        <f>SUM(E12:E26)</f>
        <v>0</v>
      </c>
      <c r="F27" s="188">
        <f>SUM(F12:F26)</f>
        <v>0</v>
      </c>
      <c r="G27" s="26"/>
    </row>
    <row r="28" spans="5:6" ht="15">
      <c r="E28" s="148"/>
      <c r="F28" s="148"/>
    </row>
    <row r="29" spans="1:7" ht="15">
      <c r="A29" s="31"/>
      <c r="B29" s="32"/>
      <c r="C29" s="33"/>
      <c r="D29" s="34" t="s">
        <v>13</v>
      </c>
      <c r="E29" s="189">
        <f>+E27-F27</f>
        <v>0</v>
      </c>
      <c r="F29" s="190">
        <f>IF(F27&gt;E27,F27-E27,0)</f>
        <v>0</v>
      </c>
      <c r="G29" s="36"/>
    </row>
    <row r="32" spans="1:7" ht="15.75" thickBot="1">
      <c r="A32" s="7"/>
      <c r="B32" s="7"/>
      <c r="C32" s="10"/>
      <c r="D32" s="7"/>
      <c r="E32" s="7"/>
      <c r="F32" s="7"/>
      <c r="G32" s="7"/>
    </row>
    <row r="33" spans="1:7" ht="15">
      <c r="A33" s="37" t="s">
        <v>14</v>
      </c>
      <c r="B33" s="38"/>
      <c r="C33" s="38"/>
      <c r="D33" s="37" t="s">
        <v>15</v>
      </c>
      <c r="E33" s="38"/>
      <c r="F33" s="37" t="s">
        <v>16</v>
      </c>
      <c r="G33" s="38"/>
    </row>
    <row r="34" spans="1:7" ht="15">
      <c r="A34" s="39"/>
      <c r="B34" s="40"/>
      <c r="C34" s="41"/>
      <c r="D34" s="39"/>
      <c r="E34" s="42"/>
      <c r="F34" s="39"/>
      <c r="G34" s="42"/>
    </row>
    <row r="35" spans="1:7" ht="15">
      <c r="A35" s="39"/>
      <c r="B35" s="40"/>
      <c r="C35" s="41"/>
      <c r="D35" s="39"/>
      <c r="E35" s="42"/>
      <c r="F35" s="39"/>
      <c r="G35" s="42"/>
    </row>
    <row r="36" spans="1:7" ht="15">
      <c r="A36" s="39"/>
      <c r="B36" s="40"/>
      <c r="C36" s="41"/>
      <c r="D36" s="39"/>
      <c r="E36" s="42"/>
      <c r="F36" s="39"/>
      <c r="G36" s="42"/>
    </row>
    <row r="37" spans="1:7" ht="15.75" thickBot="1">
      <c r="A37" s="43"/>
      <c r="B37" s="44"/>
      <c r="C37" s="45"/>
      <c r="D37" s="43"/>
      <c r="E37" s="46"/>
      <c r="F37" s="43"/>
      <c r="G37" s="46"/>
    </row>
  </sheetData>
  <sheetProtection/>
  <mergeCells count="1">
    <mergeCell ref="E1:G1"/>
  </mergeCells>
  <hyperlinks>
    <hyperlink ref="E1" location="Indice!B58" display="INDICE"/>
    <hyperlink ref="E1:G1" location="Indice!B2" display="INDICE"/>
  </hyperlinks>
  <printOptions/>
  <pageMargins left="0.75" right="0.75" top="1" bottom="1" header="0" footer="0"/>
  <pageSetup fitToHeight="1" fitToWidth="1" horizontalDpi="600" verticalDpi="600" orientation="portrait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Cybercenter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Zañartu</dc:creator>
  <cp:keywords/>
  <dc:description/>
  <cp:lastModifiedBy>Usuario de Microsoft Office</cp:lastModifiedBy>
  <cp:lastPrinted>2021-10-19T18:40:55Z</cp:lastPrinted>
  <dcterms:created xsi:type="dcterms:W3CDTF">2016-09-28T19:56:45Z</dcterms:created>
  <dcterms:modified xsi:type="dcterms:W3CDTF">2022-12-20T18:24:21Z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